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94" activeTab="3"/>
  </bookViews>
  <sheets>
    <sheet name="FOR REVIEW" sheetId="30" r:id="rId1"/>
    <sheet name="All Proposed Changes" sheetId="51" state="hidden" r:id="rId2"/>
    <sheet name="1156" sheetId="31" state="hidden" r:id="rId3"/>
    <sheet name="SUMMARY" sheetId="78" r:id="rId4"/>
    <sheet name="2014 &amp; 2019" sheetId="56" r:id="rId5"/>
    <sheet name="2017" sheetId="57" r:id="rId6"/>
    <sheet name="2026 &amp; 2029" sheetId="75" r:id="rId7"/>
    <sheet name="2034" sheetId="74" r:id="rId8"/>
    <sheet name="2098" sheetId="59" r:id="rId9"/>
    <sheet name="2101" sheetId="60" r:id="rId10"/>
    <sheet name="2213" sheetId="61" r:id="rId11"/>
    <sheet name="2262" sheetId="62" r:id="rId12"/>
    <sheet name="2310" sheetId="76" r:id="rId13"/>
    <sheet name="2365" sheetId="65" r:id="rId14"/>
    <sheet name="2369" sheetId="66" r:id="rId15"/>
    <sheet name="2392 (1)" sheetId="68" r:id="rId16"/>
    <sheet name="2392 (2)" sheetId="77" r:id="rId17"/>
    <sheet name="2476" sheetId="70" r:id="rId18"/>
    <sheet name="2535" sheetId="71" r:id="rId19"/>
    <sheet name="2696" sheetId="53" r:id="rId20"/>
    <sheet name="1307" sheetId="35" state="hidden" r:id="rId21"/>
    <sheet name="1308" sheetId="36" state="hidden" r:id="rId22"/>
    <sheet name="1365" sheetId="39" state="hidden" r:id="rId23"/>
    <sheet name="1379" sheetId="41" state="hidden" r:id="rId24"/>
    <sheet name="1445" sheetId="46" state="hidden" r:id="rId25"/>
    <sheet name="1455" sheetId="47" state="hidden" r:id="rId26"/>
    <sheet name="1498" sheetId="49" state="hidden" r:id="rId27"/>
  </sheets>
  <calcPr calcId="152511"/>
</workbook>
</file>

<file path=xl/calcChain.xml><?xml version="1.0" encoding="utf-8"?>
<calcChain xmlns="http://schemas.openxmlformats.org/spreadsheetml/2006/main">
  <c r="C4" i="78" l="1"/>
  <c r="E4" i="78" s="1"/>
  <c r="H4" i="78"/>
  <c r="I4" i="78"/>
  <c r="J4" i="78"/>
  <c r="E5" i="78"/>
  <c r="H5" i="78"/>
  <c r="I5" i="78"/>
  <c r="J5" i="78"/>
  <c r="E6" i="78"/>
  <c r="H6" i="78"/>
  <c r="I6" i="78"/>
  <c r="J6" i="78"/>
  <c r="E7" i="78"/>
  <c r="H7" i="78"/>
  <c r="I7" i="78"/>
  <c r="J7" i="78"/>
  <c r="E8" i="78"/>
  <c r="H8" i="78"/>
  <c r="I8" i="78"/>
  <c r="J8" i="78"/>
  <c r="E9" i="78"/>
  <c r="H9" i="78"/>
  <c r="I9" i="78"/>
  <c r="J9" i="78"/>
  <c r="E10" i="78"/>
  <c r="H10" i="78"/>
  <c r="I10" i="78"/>
  <c r="J10" i="78"/>
  <c r="E11" i="78"/>
  <c r="H11" i="78"/>
  <c r="I11" i="78"/>
  <c r="J11" i="78"/>
  <c r="E12" i="78"/>
  <c r="E13" i="78"/>
  <c r="E14" i="78"/>
  <c r="E15" i="78"/>
  <c r="E16" i="78"/>
  <c r="E17" i="78"/>
  <c r="E18" i="78"/>
  <c r="E19" i="78"/>
  <c r="D20" i="78"/>
  <c r="C20" i="78" l="1"/>
  <c r="E20" i="78" s="1"/>
</calcChain>
</file>

<file path=xl/sharedStrings.xml><?xml version="1.0" encoding="utf-8"?>
<sst xmlns="http://schemas.openxmlformats.org/spreadsheetml/2006/main" count="1308" uniqueCount="290">
  <si>
    <t>Location Map:</t>
  </si>
  <si>
    <t>Constraints Type</t>
  </si>
  <si>
    <t>Archor Type</t>
  </si>
  <si>
    <t>OGMA Score</t>
  </si>
  <si>
    <t>Area (ha)</t>
  </si>
  <si>
    <t>Height (m)</t>
  </si>
  <si>
    <t>Age (years)</t>
  </si>
  <si>
    <t>No</t>
  </si>
  <si>
    <t>Rare-Old</t>
  </si>
  <si>
    <t>BEC Variant</t>
  </si>
  <si>
    <t>NHLB</t>
  </si>
  <si>
    <t>THLB</t>
  </si>
  <si>
    <t>THLB/NHLB</t>
  </si>
  <si>
    <t>Replacement OGMA Polys</t>
  </si>
  <si>
    <t>Original OGMA Polys</t>
  </si>
  <si>
    <t>Attribute</t>
  </si>
  <si>
    <t>Added Area (ha)</t>
  </si>
  <si>
    <t>Landscape Unit</t>
  </si>
  <si>
    <t>Dropped Area (ha)</t>
  </si>
  <si>
    <t>Dropped OGMA_ID</t>
  </si>
  <si>
    <t>OGMA_ID</t>
  </si>
  <si>
    <t>Species</t>
  </si>
  <si>
    <t>N/A</t>
  </si>
  <si>
    <t>Total Area</t>
  </si>
  <si>
    <t>Area Added (ha)</t>
  </si>
  <si>
    <t>Area Dropped (ha)</t>
  </si>
  <si>
    <t xml:space="preserve">APPROVED (Y/N): </t>
  </si>
  <si>
    <t xml:space="preserve">Comments / Concerns: </t>
  </si>
  <si>
    <t>Total</t>
  </si>
  <si>
    <t>Difference
(exceeds dropped)</t>
  </si>
  <si>
    <t>1. Review the dropped and proposed OGMA attributes for each OGMA_ID (individual tabs in the spreadsheet)</t>
  </si>
  <si>
    <r>
      <t>2. Provide any feedback about the proposed change in the</t>
    </r>
    <r>
      <rPr>
        <sz val="11"/>
        <color theme="7"/>
        <rFont val="Calibri"/>
        <family val="2"/>
        <scheme val="minor"/>
      </rPr>
      <t xml:space="preserve"> </t>
    </r>
    <r>
      <rPr>
        <b/>
        <i/>
        <sz val="11"/>
        <color theme="7"/>
        <rFont val="Calibri"/>
        <family val="2"/>
        <scheme val="minor"/>
      </rPr>
      <t>Comments/Concerns</t>
    </r>
    <r>
      <rPr>
        <b/>
        <sz val="11"/>
        <color theme="9" tint="-0.249977111117893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box</t>
    </r>
  </si>
  <si>
    <t>Mission</t>
  </si>
  <si>
    <t>ICHmk1</t>
  </si>
  <si>
    <t>MSdm1</t>
  </si>
  <si>
    <t>148 (141, 145)</t>
  </si>
  <si>
    <t>FD/PL/SE</t>
  </si>
  <si>
    <t>PL (5.5 ha)
FDI/PLI/LW (0.7 ha)</t>
  </si>
  <si>
    <t>PLI</t>
  </si>
  <si>
    <t>6 (5.5 ha)
10 (0.7 ha)</t>
  </si>
  <si>
    <t>FDI/SE/PLI (11.6 ha)
FDI/PLI/SE (7.2 ha)
PL/FD/SE (3.0 ha)</t>
  </si>
  <si>
    <t>31.8 (18.5 ha)
26.7 (3.3 ha)</t>
  </si>
  <si>
    <t>9 (3.4 ha)
11 (3.3 ha)
16 (2 ha)</t>
  </si>
  <si>
    <t>RRZ (7.0 ha)</t>
  </si>
  <si>
    <t>CWS, Marten, Rec Sites and Trails, VQO (PR) (39.9 ha)</t>
  </si>
  <si>
    <t>AlREADY RELOCATED</t>
  </si>
  <si>
    <t>Tolko</t>
  </si>
  <si>
    <t>BCTS</t>
  </si>
  <si>
    <t>Not necessarily all of OGMA to be re-located - Ideal Lake Lakeshore managament area, Riparian Reserves, Connectivity corridor along rip areas of main creeks, Beetle salvage retention Plan</t>
  </si>
  <si>
    <t>30.0 (112.0)</t>
  </si>
  <si>
    <t>Not necessarily all of OGMA to be re-located</t>
  </si>
  <si>
    <t>Lakeside Management areas for Loch Long or Loch Lost</t>
  </si>
  <si>
    <t>Lakeside Management areas for Loch Long or Loch Lost, buffer on park</t>
  </si>
  <si>
    <t>Could be replaced with smaller scarttered timberred polys separated by wetlands - lower priority</t>
  </si>
  <si>
    <t xml:space="preserve">Buffer on Mission Creek - only colocate easternmost potion between Boyce FSR and Boyce Creek </t>
  </si>
  <si>
    <t>Steep area east of Highway 33, near Big White turn off</t>
  </si>
  <si>
    <t>Steep area east of Highway 33, near Big White turn off - eastern most part of OGMA most suitable for colocation</t>
  </si>
  <si>
    <t>OGMA has already moved; Gorman  has an approved CP within but unsure what replaced it (Matt Scott, email 12/23)</t>
  </si>
  <si>
    <t>Gorman</t>
  </si>
  <si>
    <t>Total Area (ha)</t>
  </si>
  <si>
    <t>Licensee</t>
  </si>
  <si>
    <r>
      <t xml:space="preserve">Comments / Concerns: 
</t>
    </r>
    <r>
      <rPr>
        <sz val="11"/>
        <color theme="1"/>
        <rFont val="Calibri"/>
        <family val="2"/>
        <scheme val="minor"/>
      </rPr>
      <t>This OGMA has already been moved (Gorman comm. 12/23/2016) and currently has a cutting permit within the original area. Unsure what/where this OGMA has been relocated too</t>
    </r>
  </si>
  <si>
    <t>Proposed Area Dropped (ha)</t>
  </si>
  <si>
    <t>All Proposed Changes</t>
  </si>
  <si>
    <t>Comments</t>
  </si>
  <si>
    <t>PL/SE</t>
  </si>
  <si>
    <t>FD/LW/PL</t>
  </si>
  <si>
    <t>ESSFxc</t>
  </si>
  <si>
    <t>B/S</t>
  </si>
  <si>
    <t>2 (1.0 ha)
10 (0.8 ha)</t>
  </si>
  <si>
    <t>RRZ (2.1 ha)</t>
  </si>
  <si>
    <t>SE/BL</t>
  </si>
  <si>
    <t>RRZ (0.2 ha)</t>
  </si>
  <si>
    <t>IDFmw1</t>
  </si>
  <si>
    <t>SE/BL/PL</t>
  </si>
  <si>
    <t>MDWR (12.7 ha)</t>
  </si>
  <si>
    <t>PLI (12.5 ha)
SE/FDI/PLI (8.4 ha)</t>
  </si>
  <si>
    <t>28.3 (12.5 ha)
27.6 (8.4 ha)</t>
  </si>
  <si>
    <t>7 (6.3 ha)
17 (2.5 ha)
15 (1.7 ha)</t>
  </si>
  <si>
    <t>RRZ (5.5 ha)</t>
  </si>
  <si>
    <t>Reserves (1.7 ha)</t>
  </si>
  <si>
    <t>SUBJECTIVE IMPROVEMENT</t>
  </si>
  <si>
    <t>RRZ (0.4 ha)</t>
  </si>
  <si>
    <t>BL/SE</t>
  </si>
  <si>
    <t>RRZ (4.5 ha)</t>
  </si>
  <si>
    <t>RRZ (2.8 ha)</t>
  </si>
  <si>
    <t>`</t>
  </si>
  <si>
    <t>PL/S/B</t>
  </si>
  <si>
    <t>RRZ (0.8 ha)</t>
  </si>
  <si>
    <t>NOT MOVED</t>
  </si>
  <si>
    <t>187 (6.2 ha)
117 (6.2 ha)
137 (1.1 ha)</t>
  </si>
  <si>
    <t>SE/BL/PL (6.2 ha)
PL/SE (6.2 ha)
BL/SE (1.1 ha)</t>
  </si>
  <si>
    <t>29.4(6.2 ha)
22.5 (6.2 ha)
21.8 (1.1 ha)</t>
  </si>
  <si>
    <t>7 (7.0 ha)
13 (5.8 ha)
18 (1.6 ha)</t>
  </si>
  <si>
    <t>RRZ (6.0 ha), Reserves (3.1 ha)</t>
  </si>
  <si>
    <t>RRZ (1.2 ha)</t>
  </si>
  <si>
    <r>
      <t xml:space="preserve">Rationale:
</t>
    </r>
    <r>
      <rPr>
        <sz val="11"/>
        <color theme="1"/>
        <rFont val="Calibri"/>
        <family val="2"/>
        <scheme val="minor"/>
      </rPr>
      <t>Built off existing OGMA (1365, half is proposed to be relocated); generally improved OGMA score (older, taller stand);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</si>
  <si>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a partial Anchor; improved OGMA score (younger stands but taller and increased deadwood abundance); 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</si>
  <si>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Maintained OGMA score but relocated to older stand; more area within RRZ (16% in Anchor); clear win/THLB gain if new area is unsuitable for harvest</t>
    </r>
  </si>
  <si>
    <r>
      <t xml:space="preserve">Rationale:
</t>
    </r>
    <r>
      <rPr>
        <sz val="11"/>
        <color theme="1"/>
        <rFont val="Calibri"/>
        <family val="2"/>
        <scheme val="minor"/>
      </rPr>
      <t>Not relocated because already in MDWR (60% in Anchor)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</si>
  <si>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(18% in Anchor); improved OGMA score (older stands, trading pine-leading for spruce- and balsam-leading stands, increased deadwood abundance); no THLB gain</t>
    </r>
  </si>
  <si>
    <r>
      <t xml:space="preserve">Rationale:
</t>
    </r>
    <r>
      <rPr>
        <sz val="11"/>
        <color theme="1"/>
        <rFont val="Calibri"/>
        <family val="2"/>
        <scheme val="minor"/>
      </rPr>
      <t>Relocated to partial Anchor (10% in Anchor); improved OGMA score (older stands, increased deadwood abundance); moved into second-pass cable stands</t>
    </r>
  </si>
  <si>
    <r>
      <t xml:space="preserve">Comments / Concerns: </t>
    </r>
    <r>
      <rPr>
        <sz val="11"/>
        <color theme="1"/>
        <rFont val="Calibri"/>
        <family val="2"/>
        <scheme val="minor"/>
      </rPr>
      <t>Don’t move - proposed area is good logging chance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</si>
  <si>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BCTS to decide if it best to leave or move - do not agree with change, keep OGMA as is (drop proposed change)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</si>
  <si>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Tolko not good.  Move has harvest potential. BCTS  - see screenshots for area to be considered for replacement if meets criteria (area could be used for 1416, 1423 or 1455)</t>
    </r>
  </si>
  <si>
    <t>APPROVED (Y/N): 
NO</t>
  </si>
  <si>
    <r>
      <t xml:space="preserve">Comments / Concerns:   </t>
    </r>
    <r>
      <rPr>
        <sz val="11"/>
        <color theme="1"/>
        <rFont val="Calibri"/>
        <family val="2"/>
        <scheme val="minor"/>
      </rPr>
      <t>Drop this one - no win on THLB or OGMA - BCTS wants to see move - dropped because substantially younger stand, trading spruce for pine, and within a wetland complex = challenge to harvest (no THLB win)</t>
    </r>
  </si>
  <si>
    <r>
      <t xml:space="preserve">Comments / Concerns:  </t>
    </r>
    <r>
      <rPr>
        <sz val="11"/>
        <color theme="1"/>
        <rFont val="Calibri"/>
        <family val="2"/>
        <scheme val="minor"/>
      </rPr>
      <t>Porposed move is not good - better timber than current ogma.    Leave existing OGMA - confirmED no other options exist</t>
    </r>
  </si>
  <si>
    <t>Msdm1</t>
  </si>
  <si>
    <r>
      <t xml:space="preserve">Comments / Concerns:  </t>
    </r>
    <r>
      <rPr>
        <sz val="11"/>
        <color theme="1"/>
        <rFont val="Calibri"/>
        <family val="2"/>
        <scheme val="minor"/>
      </rPr>
      <t xml:space="preserve">Proposed stand is good harvest candidate - Tolko best to look at alternatives.  </t>
    </r>
    <r>
      <rPr>
        <b/>
        <sz val="11"/>
        <color theme="1"/>
        <rFont val="Calibri"/>
        <family val="2"/>
        <scheme val="minor"/>
      </rPr>
      <t>Harold to provide swap he has already made</t>
    </r>
    <r>
      <rPr>
        <sz val="11"/>
        <color theme="1"/>
        <rFont val="Calibri"/>
        <family val="2"/>
        <scheme val="minor"/>
      </rPr>
      <t xml:space="preserve"> for use to integreate.  Condsider treating as a approved swap. --&gt; Toljko provided spatial for DM approved swap however is not consistent with BEC v4</t>
    </r>
  </si>
  <si>
    <t>APPROVED (Y/N): 
NO - does not maintain BEC</t>
  </si>
  <si>
    <t>FDI/CW/AT</t>
  </si>
  <si>
    <t>FDI/AT/CW</t>
  </si>
  <si>
    <t>MDWR (5.7 ha), Reserves (0.9 ha)</t>
  </si>
  <si>
    <r>
      <t xml:space="preserve">Rationale:
</t>
    </r>
    <r>
      <rPr>
        <sz val="11"/>
        <color theme="1"/>
        <rFont val="Calibri"/>
        <family val="2"/>
        <scheme val="minor"/>
      </rPr>
      <t>switch proposed by Tolko; relocated partially to MDWR stands (65% in Anchor); lower OGMA score (younger stand); THLB gain is new area is unsuitable for harvest</t>
    </r>
  </si>
  <si>
    <t>low</t>
  </si>
  <si>
    <t>Mabel</t>
  </si>
  <si>
    <t>FDI/HW</t>
  </si>
  <si>
    <t>CW/SE</t>
  </si>
  <si>
    <t>HW/FDI</t>
  </si>
  <si>
    <t>CW/HW</t>
  </si>
  <si>
    <t>RRZ (0.1 ha)</t>
  </si>
  <si>
    <t>*average</t>
  </si>
  <si>
    <t>FDI/LW</t>
  </si>
  <si>
    <t>FDI/LW/CW</t>
  </si>
  <si>
    <t>LEGEND</t>
  </si>
  <si>
    <t xml:space="preserve">                                        Original OGMA</t>
  </si>
  <si>
    <t>RATIONALE</t>
  </si>
  <si>
    <t>Comments / Concerns</t>
  </si>
  <si>
    <t xml:space="preserve">APPROVED (Y/N)
</t>
  </si>
  <si>
    <t>Yes</t>
  </si>
  <si>
    <t>RRZ (0.5 ha)</t>
  </si>
  <si>
    <t>FDI/SE</t>
  </si>
  <si>
    <t>13 - 18</t>
  </si>
  <si>
    <t>SE/CW</t>
  </si>
  <si>
    <t>ICH wk 1</t>
  </si>
  <si>
    <t>ESSF wc 2</t>
  </si>
  <si>
    <t>ESSF dc 2</t>
  </si>
  <si>
    <t>ICH mw 2</t>
  </si>
  <si>
    <t>FDI/LW/CW/HW</t>
  </si>
  <si>
    <t>35.2*</t>
  </si>
  <si>
    <t>26.9*</t>
  </si>
  <si>
    <t>HW/CW</t>
  </si>
  <si>
    <t>24.4*</t>
  </si>
  <si>
    <t>Terrain (0.2 ha)</t>
  </si>
  <si>
    <t>26.3*</t>
  </si>
  <si>
    <t>ICHwk 1</t>
  </si>
  <si>
    <t>SE/BL/CW</t>
  </si>
  <si>
    <t>RRZ (0.6 ha)</t>
  </si>
  <si>
    <t>Terrain (10.0 ha); RRZ (0.3 ha)</t>
  </si>
  <si>
    <t>RRZ (4.5 ha); Terrain (3.8 ha)</t>
  </si>
  <si>
    <t>RRZ (6.4 ha); Terrain (0.4 ha)</t>
  </si>
  <si>
    <t>Reserves (4.8 ha); Terrain (2.4 ha); RRZ (1.3 ha)</t>
  </si>
  <si>
    <t>Terrain (0.6 ha)</t>
  </si>
  <si>
    <t>HW/FD/PW</t>
  </si>
  <si>
    <t>HW/CW/FD</t>
  </si>
  <si>
    <t>Terrain (11.6 ha): RRZ (1.8 ha)</t>
  </si>
  <si>
    <t>RRZ (27.4 ha)</t>
  </si>
  <si>
    <t>FDI/CW</t>
  </si>
  <si>
    <t>Terrain (14.9 ha); RRZ (0.6 ha)</t>
  </si>
  <si>
    <t>Builds off proposed OGMA 2017</t>
  </si>
  <si>
    <t>Terrain (14.8 ha)</t>
  </si>
  <si>
    <t>FDI/SE/CW</t>
  </si>
  <si>
    <t>FDI/HW/BL</t>
  </si>
  <si>
    <t>SE/CW/FDI</t>
  </si>
  <si>
    <t>Terrain (4.5 ha); RRZ (0.5 ha)</t>
  </si>
  <si>
    <t>SE/HW/CW</t>
  </si>
  <si>
    <t>SE/CW/HW</t>
  </si>
  <si>
    <t>13 - 19</t>
  </si>
  <si>
    <t>Terrain (5.9 ha)</t>
  </si>
  <si>
    <t>CW/HW.FDI</t>
  </si>
  <si>
    <t>9 - 11</t>
  </si>
  <si>
    <t>Terrain (5.8 ha); RRZ (4.1 ha)</t>
  </si>
  <si>
    <t>Close up of relocated OGMA:</t>
  </si>
  <si>
    <t>Close up of proposed OGMA:</t>
  </si>
  <si>
    <t>RELOCATED</t>
  </si>
  <si>
    <t>For each OGMA:</t>
  </si>
  <si>
    <t xml:space="preserve">               a. Do you think this is a good move? Why or why not?</t>
  </si>
  <si>
    <t xml:space="preserve">               b. Is the proposed OGMA in conflict with any known plans, developments, or other reasons why this area is not suitable?</t>
  </si>
  <si>
    <t xml:space="preserve">               c. Is there another area(s) that would be ideal candidates for relocation?</t>
  </si>
  <si>
    <t xml:space="preserve">                              i. If so, please provide this information to Forsite ASAP as a shapefile or screenshot</t>
  </si>
  <si>
    <r>
      <t xml:space="preserve">3. In the </t>
    </r>
    <r>
      <rPr>
        <b/>
        <i/>
        <sz val="11"/>
        <color theme="7"/>
        <rFont val="Calibri"/>
        <family val="2"/>
        <scheme val="minor"/>
      </rPr>
      <t xml:space="preserve">Approved </t>
    </r>
    <r>
      <rPr>
        <sz val="11"/>
        <color theme="1"/>
        <rFont val="Calibri"/>
        <family val="2"/>
        <scheme val="minor"/>
      </rPr>
      <t>box, indicate if the proposed change is approved for further review (i.e. at the larger discussion with stakeholders in early 2018)</t>
    </r>
  </si>
  <si>
    <t xml:space="preserve">                                        Proposed OGMA for Review</t>
  </si>
  <si>
    <t>Original OGMA:</t>
  </si>
  <si>
    <t>Proposed OGMA:</t>
  </si>
  <si>
    <t>Relocated to:</t>
  </si>
  <si>
    <t>Trade-off:</t>
  </si>
  <si>
    <t>Notes:</t>
  </si>
  <si>
    <t>Original OGMA Polys (1.4 ha)</t>
  </si>
  <si>
    <t>Original OGMA Polys (1.2 ha)</t>
  </si>
  <si>
    <t>Relocated OGMAs</t>
  </si>
  <si>
    <t>Very old, taller stands completely in rare-old</t>
  </si>
  <si>
    <t>Maintains OGMA score and stand attributes</t>
  </si>
  <si>
    <t>Connects remaining area of existing OGMAs 2014 and 2019</t>
  </si>
  <si>
    <t>Reserves (1.9 ha); RRZ (1.4 ha)</t>
  </si>
  <si>
    <t>Reserve (79%) and riparian (stream) (58%) anchors</t>
  </si>
  <si>
    <t>NHLB for THLB</t>
  </si>
  <si>
    <t>Identified as Proposed OGMA 2014</t>
  </si>
  <si>
    <t>Close-up of Relocated and Proposed OGMA:</t>
  </si>
  <si>
    <t>Terrain (56%) and riparian (stream) (40%) anchors</t>
  </si>
  <si>
    <t>Builds off proposed OGMA 2262</t>
  </si>
  <si>
    <t>Very old, taller stands entirely in rare-old with some interior forest conditions</t>
  </si>
  <si>
    <t>Old, taller stands with coarse woody debris and interior forest conditions</t>
  </si>
  <si>
    <t>SE/CW/BL</t>
  </si>
  <si>
    <t>Mature to old, taller stands in rare-old</t>
  </si>
  <si>
    <t>Terrain (97%) and riparian (15%) anchors</t>
  </si>
  <si>
    <t>Builds off existing OGMA 2125</t>
  </si>
  <si>
    <t>Rare-old for older stands</t>
  </si>
  <si>
    <t>Very old, tall stands</t>
  </si>
  <si>
    <t>Lakeshore management riparian zone (100%) anchor</t>
  </si>
  <si>
    <t>Old to very old stands with coarse woody debris conditions</t>
  </si>
  <si>
    <t>Mature stands with some rare-old and interior forest conditions</t>
  </si>
  <si>
    <t>Rare-old stands and interior forest for older stands with coarse woody debris</t>
  </si>
  <si>
    <t>VQO (R) (~25.0 ha)</t>
  </si>
  <si>
    <t>Retention visual quality objective (91%)</t>
  </si>
  <si>
    <t>Mature, taller stands with some interior forest conditions</t>
  </si>
  <si>
    <t>Terrain (51%) anchor</t>
  </si>
  <si>
    <t>Mature, tall stands with interior forest conditions</t>
  </si>
  <si>
    <t>Old, taller stands with interior forest conditions</t>
  </si>
  <si>
    <t>Terrain (56%) anchor adjacent to riparian area</t>
  </si>
  <si>
    <t>Mature, taller stands in rare-old with interior forest and some coarse woody debris</t>
  </si>
  <si>
    <t>Old, taller stands with coarse woody debris and some interior forest conditions</t>
  </si>
  <si>
    <t>ESSF wc 2 for ICH mw 2 (1.8 ha); loss of rare-old stands in OGMA</t>
  </si>
  <si>
    <t>Terrain (54%) anchor</t>
  </si>
  <si>
    <t>Builds off existing OGMAs 2365 (portion remaining), 2366 &amp; 2368 to completely connect them</t>
  </si>
  <si>
    <t>Mature, tall stands within interior forest</t>
  </si>
  <si>
    <t>Mature (older), taller stnads within interior forest</t>
  </si>
  <si>
    <t>Terrain (36%) anchor</t>
  </si>
  <si>
    <t>Builds off existing OGMA 2641</t>
  </si>
  <si>
    <t xml:space="preserve">Mature, tall stands in rare-old and interior forest </t>
  </si>
  <si>
    <t>Mature (older), taller stands in rare-old with some interior forest</t>
  </si>
  <si>
    <t>Mature to old, tall stands with some interior forest conditions</t>
  </si>
  <si>
    <t>Old, taller stands with some interior forest conditions</t>
  </si>
  <si>
    <t>Mature, tall stands with some interior forest conditions</t>
  </si>
  <si>
    <t>29.0*</t>
  </si>
  <si>
    <t>Mature (older), tall stands with some interior forest conditions</t>
  </si>
  <si>
    <t>Terrain (12.3 ha); RRZ (3.2 ha)</t>
  </si>
  <si>
    <t>2 - 11</t>
  </si>
  <si>
    <t>Terrain (5.1 ha); RRZ (0.5 ha)</t>
  </si>
  <si>
    <t>Mature, tall stands</t>
  </si>
  <si>
    <t>Terrain (34%) and minor riparian (stream) (3%) anchors</t>
  </si>
  <si>
    <t>Utilizes Tolko proposed area</t>
  </si>
  <si>
    <t>THLB for NHLB; ESSF wc 2 for ICH wk 1 (0.3 ha)</t>
  </si>
  <si>
    <t>Original OGMA split between Mabel and Kingfisher LUs - summary above is for Mabel portion</t>
  </si>
  <si>
    <t>Mature, taller stands</t>
  </si>
  <si>
    <t>Old, taller stands in rare-old with some interior forest conditions</t>
  </si>
  <si>
    <t>Rare-old</t>
  </si>
  <si>
    <t>Some NHLB for THLB; gained rare-old stands</t>
  </si>
  <si>
    <t>2014 &amp; 2019</t>
  </si>
  <si>
    <t>CW/FDI/HW</t>
  </si>
  <si>
    <t>Mature to very old, taller stands with some interior forest conditions</t>
  </si>
  <si>
    <t>Mule deer winter range SIC stands (70%) along Mabel Lake</t>
  </si>
  <si>
    <t>Builds off existing OGMA 2310 (portion not selected for relocation) and connects to existing OGMA 2321</t>
  </si>
  <si>
    <t>some THLB for NHLB</t>
  </si>
  <si>
    <t>Close up of Relocated OGMA:</t>
  </si>
  <si>
    <t>Close up of Proposed OGMA:</t>
  </si>
  <si>
    <t>From OGMA 2321 follows riparian area (S2 fish stream) with steep terrain (class V, slopes &gt; 75%)</t>
  </si>
  <si>
    <t>Terrain (8.9 ha)</t>
  </si>
  <si>
    <t>Terrain (45%) anchor</t>
  </si>
  <si>
    <t>RRZ (3.8 ha); Terrain (2.2 ha)</t>
  </si>
  <si>
    <t>Terrain (56%) anchor and some riparian (stream) (15%) anchor</t>
  </si>
  <si>
    <t xml:space="preserve">NHLB for THLB, rare-old stands for increased coarse woody debris and interior forest </t>
  </si>
  <si>
    <t>Very old, taller stands in rare-old</t>
  </si>
  <si>
    <t>Identified in shapefile as Proposed OGMA 2026</t>
  </si>
  <si>
    <t>2026 &amp; 2029</t>
  </si>
  <si>
    <t>BL/HW/CW</t>
  </si>
  <si>
    <t>HW/BL/CW</t>
  </si>
  <si>
    <t>Old to very old, tall stands mostly in rare-old with some interior forest conditions</t>
  </si>
  <si>
    <t>Minor terrain anchor</t>
  </si>
  <si>
    <t xml:space="preserve">some reduced area in rare-old stands </t>
  </si>
  <si>
    <t>RRZ (1.3 ha)</t>
  </si>
  <si>
    <t>Mature to old, taller stands with some rare-old and interior forest conditions</t>
  </si>
  <si>
    <t>2392 (2)</t>
  </si>
  <si>
    <t>FDI/CW/SE/HW</t>
  </si>
  <si>
    <t>RRZ (4.9 ha); Terrain (2.0 ha)</t>
  </si>
  <si>
    <t>Mature, taller stands with rare-old and interior forest conditions</t>
  </si>
  <si>
    <t>2392 (1)</t>
  </si>
  <si>
    <t>HW/CW/FDI</t>
  </si>
  <si>
    <t>CW/HW/FDI</t>
  </si>
  <si>
    <t>Terrain (1.8 ha)</t>
  </si>
  <si>
    <t>Old to very old, taller stands in rare-old with some interior forest conditions</t>
  </si>
  <si>
    <t>Terrain anchor (7%) and riparian (streams)</t>
  </si>
  <si>
    <t>Close-up of Proposed OGMA:</t>
  </si>
  <si>
    <t>Builds off proposed OGMA 2310</t>
  </si>
  <si>
    <t>Gained rare-old stands; some THLB for NHLB</t>
  </si>
  <si>
    <t>Gained area in rare-old; NHLB for THLB</t>
  </si>
  <si>
    <t>Terrain (3.7 ha)</t>
  </si>
  <si>
    <t>Some terrain anchor (6%) and riparian (stream)</t>
  </si>
  <si>
    <t>Builds off proposed OGMA 2392(2) and 2696</t>
  </si>
  <si>
    <t>MDWR (87.4 ha); RRZ (1.9 ha); Terrain (1.9 ha); Reserves (1.2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</si>
</sst>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7"/>
      <name val="Calibri"/>
      <family val="2"/>
      <scheme val="minor"/>
    </font>
    <font>
      <b/>
      <i/>
      <sz val="11"/>
      <color theme="7"/>
      <name val="Calibri"/>
      <family val="2"/>
      <scheme val="minor"/>
    </font>
    <font>
      <b/>
      <sz val="1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402C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8B832"/>
        <bgColor indexed="64"/>
      </patternFill>
    </fill>
  </fills>
  <borders count="8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0" borderId="18" xfId="0" applyFont="1" applyFill="1" applyBorder="1"/>
    <xf numFmtId="0" fontId="0" fillId="0" borderId="19" xfId="0" applyBorder="1" applyAlignment="1">
      <alignment horizontal="center"/>
    </xf>
    <xf numFmtId="0" fontId="2" fillId="0" borderId="18" xfId="0" applyFont="1" applyBorder="1"/>
    <xf numFmtId="164" fontId="0" fillId="2" borderId="20" xfId="0" applyNumberFormat="1" applyFill="1" applyBorder="1" applyAlignment="1">
      <alignment horizontal="center"/>
    </xf>
    <xf numFmtId="164" fontId="0" fillId="2" borderId="21" xfId="0" applyNumberFormat="1" applyFill="1" applyBorder="1" applyAlignment="1">
      <alignment horizontal="center"/>
    </xf>
    <xf numFmtId="164" fontId="0" fillId="2" borderId="22" xfId="0" applyNumberFormat="1" applyFill="1" applyBorder="1" applyAlignment="1">
      <alignment horizontal="center"/>
    </xf>
    <xf numFmtId="0" fontId="2" fillId="2" borderId="23" xfId="0" applyFont="1" applyFill="1" applyBorder="1"/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2" xfId="0" applyFont="1" applyBorder="1"/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2" fillId="0" borderId="18" xfId="0" applyFont="1" applyBorder="1" applyAlignment="1">
      <alignment wrapText="1"/>
    </xf>
    <xf numFmtId="164" fontId="0" fillId="2" borderId="25" xfId="0" applyNumberFormat="1" applyFill="1" applyBorder="1" applyAlignment="1">
      <alignment horizontal="center"/>
    </xf>
    <xf numFmtId="164" fontId="0" fillId="2" borderId="26" xfId="0" applyNumberFormat="1" applyFill="1" applyBorder="1" applyAlignment="1">
      <alignment horizontal="center"/>
    </xf>
    <xf numFmtId="164" fontId="0" fillId="2" borderId="27" xfId="0" applyNumberFormat="1" applyFill="1" applyBorder="1" applyAlignment="1">
      <alignment horizontal="center"/>
    </xf>
    <xf numFmtId="0" fontId="1" fillId="3" borderId="32" xfId="0" applyFont="1" applyFill="1" applyBorder="1"/>
    <xf numFmtId="0" fontId="2" fillId="0" borderId="35" xfId="0" applyFont="1" applyBorder="1"/>
    <xf numFmtId="0" fontId="2" fillId="0" borderId="38" xfId="0" applyFont="1" applyBorder="1"/>
    <xf numFmtId="164" fontId="0" fillId="0" borderId="41" xfId="0" applyNumberFormat="1" applyBorder="1" applyAlignment="1">
      <alignment horizontal="left"/>
    </xf>
    <xf numFmtId="164" fontId="0" fillId="0" borderId="42" xfId="0" applyNumberFormat="1" applyBorder="1" applyAlignment="1">
      <alignment horizontal="left"/>
    </xf>
    <xf numFmtId="0" fontId="0" fillId="0" borderId="0" xfId="0" applyAlignment="1">
      <alignment wrapText="1"/>
    </xf>
    <xf numFmtId="164" fontId="0" fillId="0" borderId="0" xfId="0" applyNumberFormat="1" applyBorder="1"/>
    <xf numFmtId="164" fontId="0" fillId="0" borderId="55" xfId="0" applyNumberFormat="1" applyBorder="1" applyAlignment="1">
      <alignment horizontal="right"/>
    </xf>
    <xf numFmtId="164" fontId="0" fillId="0" borderId="55" xfId="0" applyNumberFormat="1" applyBorder="1"/>
    <xf numFmtId="0" fontId="2" fillId="0" borderId="0" xfId="0" applyFont="1" applyFill="1" applyBorder="1" applyAlignment="1">
      <alignment horizontal="left" vertical="top"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3" borderId="59" xfId="0" applyFont="1" applyFill="1" applyBorder="1" applyAlignment="1">
      <alignment wrapText="1"/>
    </xf>
    <xf numFmtId="0" fontId="0" fillId="0" borderId="62" xfId="0" applyBorder="1" applyAlignment="1">
      <alignment wrapText="1"/>
    </xf>
    <xf numFmtId="0" fontId="0" fillId="0" borderId="0" xfId="0" applyFill="1" applyBorder="1"/>
    <xf numFmtId="43" fontId="0" fillId="0" borderId="0" xfId="0" applyNumberFormat="1"/>
    <xf numFmtId="164" fontId="0" fillId="2" borderId="27" xfId="0" applyNumberFormat="1" applyFill="1" applyBorder="1" applyAlignment="1"/>
    <xf numFmtId="164" fontId="0" fillId="2" borderId="26" xfId="0" applyNumberFormat="1" applyFill="1" applyBorder="1" applyAlignment="1"/>
    <xf numFmtId="164" fontId="0" fillId="2" borderId="63" xfId="0" applyNumberFormat="1" applyFill="1" applyBorder="1" applyAlignment="1">
      <alignment horizont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64" xfId="0" applyBorder="1" applyAlignment="1"/>
    <xf numFmtId="0" fontId="0" fillId="0" borderId="2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/>
    <xf numFmtId="0" fontId="0" fillId="0" borderId="7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164" fontId="0" fillId="2" borderId="63" xfId="0" applyNumberFormat="1" applyFill="1" applyBorder="1" applyAlignment="1">
      <alignment horizontal="center" vertical="center"/>
    </xf>
    <xf numFmtId="164" fontId="0" fillId="2" borderId="25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2" borderId="22" xfId="0" applyNumberFormat="1" applyFill="1" applyBorder="1" applyAlignment="1">
      <alignment horizontal="center" vertical="center"/>
    </xf>
    <xf numFmtId="164" fontId="0" fillId="2" borderId="48" xfId="0" applyNumberFormat="1" applyFill="1" applyBorder="1" applyAlignment="1">
      <alignment horizontal="center" vertical="center"/>
    </xf>
    <xf numFmtId="164" fontId="0" fillId="2" borderId="21" xfId="0" applyNumberFormat="1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0" fontId="2" fillId="0" borderId="18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6" xfId="0" applyBorder="1" applyAlignment="1">
      <alignment horizontal="left"/>
    </xf>
    <xf numFmtId="0" fontId="0" fillId="0" borderId="33" xfId="0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2" fillId="0" borderId="18" xfId="0" applyFont="1" applyBorder="1" applyAlignment="1">
      <alignment vertical="center"/>
    </xf>
    <xf numFmtId="0" fontId="0" fillId="0" borderId="54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" fillId="8" borderId="47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/>
    </xf>
    <xf numFmtId="0" fontId="1" fillId="8" borderId="39" xfId="0" applyFont="1" applyFill="1" applyBorder="1" applyAlignment="1">
      <alignment horizontal="center" vertical="center" wrapText="1"/>
    </xf>
    <xf numFmtId="0" fontId="1" fillId="8" borderId="53" xfId="0" applyFont="1" applyFill="1" applyBorder="1" applyAlignment="1">
      <alignment horizontal="center" vertical="center" wrapText="1"/>
    </xf>
    <xf numFmtId="164" fontId="0" fillId="0" borderId="0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164" fontId="0" fillId="0" borderId="39" xfId="0" applyNumberFormat="1" applyBorder="1" applyAlignment="1">
      <alignment horizontal="center" vertical="center"/>
    </xf>
    <xf numFmtId="0" fontId="0" fillId="0" borderId="68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53" xfId="0" applyNumberFormat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164" fontId="0" fillId="2" borderId="51" xfId="0" applyNumberFormat="1" applyFill="1" applyBorder="1" applyAlignment="1">
      <alignment horizontal="center" vertical="center"/>
    </xf>
    <xf numFmtId="164" fontId="0" fillId="2" borderId="52" xfId="0" applyNumberFormat="1" applyFill="1" applyBorder="1" applyAlignment="1">
      <alignment horizontal="center" vertical="center"/>
    </xf>
    <xf numFmtId="0" fontId="0" fillId="2" borderId="67" xfId="0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164" fontId="0" fillId="2" borderId="72" xfId="0" applyNumberForma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64" fontId="0" fillId="0" borderId="0" xfId="0" applyNumberFormat="1" applyFill="1" applyBorder="1"/>
    <xf numFmtId="164" fontId="0" fillId="2" borderId="73" xfId="0" applyNumberFormat="1" applyFill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64" fontId="0" fillId="2" borderId="39" xfId="0" applyNumberFormat="1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165" fontId="0" fillId="0" borderId="74" xfId="0" applyNumberFormat="1" applyFill="1" applyBorder="1"/>
    <xf numFmtId="0" fontId="0" fillId="0" borderId="56" xfId="0" applyFill="1" applyBorder="1" applyAlignment="1">
      <alignment horizontal="center"/>
    </xf>
    <xf numFmtId="0" fontId="2" fillId="4" borderId="58" xfId="0" applyFont="1" applyFill="1" applyBorder="1"/>
    <xf numFmtId="164" fontId="2" fillId="4" borderId="29" xfId="0" applyNumberFormat="1" applyFont="1" applyFill="1" applyBorder="1"/>
    <xf numFmtId="164" fontId="2" fillId="4" borderId="31" xfId="0" applyNumberFormat="1" applyFont="1" applyFill="1" applyBorder="1" applyAlignment="1">
      <alignment horizontal="right"/>
    </xf>
    <xf numFmtId="165" fontId="2" fillId="4" borderId="75" xfId="0" applyNumberFormat="1" applyFont="1" applyFill="1" applyBorder="1"/>
    <xf numFmtId="164" fontId="2" fillId="4" borderId="31" xfId="0" applyNumberFormat="1" applyFont="1" applyFill="1" applyBorder="1"/>
    <xf numFmtId="165" fontId="0" fillId="0" borderId="41" xfId="0" applyNumberFormat="1" applyBorder="1" applyAlignment="1">
      <alignment vertical="center"/>
    </xf>
    <xf numFmtId="0" fontId="0" fillId="0" borderId="56" xfId="0" applyBorder="1"/>
    <xf numFmtId="165" fontId="0" fillId="0" borderId="74" xfId="0" applyNumberFormat="1" applyBorder="1" applyAlignment="1">
      <alignment vertical="center"/>
    </xf>
    <xf numFmtId="165" fontId="0" fillId="0" borderId="42" xfId="0" applyNumberFormat="1" applyBorder="1" applyAlignment="1">
      <alignment vertical="center"/>
    </xf>
    <xf numFmtId="165" fontId="2" fillId="4" borderId="75" xfId="0" applyNumberFormat="1" applyFont="1" applyFill="1" applyBorder="1" applyAlignment="1">
      <alignment vertical="center"/>
    </xf>
    <xf numFmtId="0" fontId="0" fillId="0" borderId="6" xfId="0" applyFill="1" applyBorder="1"/>
    <xf numFmtId="0" fontId="0" fillId="0" borderId="5" xfId="0" applyBorder="1"/>
    <xf numFmtId="0" fontId="0" fillId="0" borderId="37" xfId="0" applyBorder="1"/>
    <xf numFmtId="0" fontId="0" fillId="0" borderId="3" xfId="0" applyFill="1" applyBorder="1"/>
    <xf numFmtId="0" fontId="0" fillId="0" borderId="2" xfId="0" applyBorder="1"/>
    <xf numFmtId="0" fontId="0" fillId="0" borderId="34" xfId="0" applyBorder="1"/>
    <xf numFmtId="164" fontId="2" fillId="0" borderId="41" xfId="0" applyNumberFormat="1" applyFont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164" fontId="0" fillId="2" borderId="73" xfId="0" applyNumberFormat="1" applyFill="1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40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2" borderId="73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3" borderId="76" xfId="0" applyFont="1" applyFill="1" applyBorder="1" applyAlignment="1">
      <alignment wrapText="1"/>
    </xf>
    <xf numFmtId="0" fontId="2" fillId="0" borderId="60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2" borderId="77" xfId="0" applyFont="1" applyFill="1" applyBorder="1"/>
    <xf numFmtId="0" fontId="0" fillId="2" borderId="65" xfId="0" applyFill="1" applyBorder="1"/>
    <xf numFmtId="0" fontId="0" fillId="2" borderId="73" xfId="0" applyFill="1" applyBorder="1"/>
    <xf numFmtId="0" fontId="0" fillId="14" borderId="56" xfId="0" applyFill="1" applyBorder="1"/>
    <xf numFmtId="0" fontId="0" fillId="14" borderId="0" xfId="0" applyFill="1" applyBorder="1"/>
    <xf numFmtId="0" fontId="0" fillId="14" borderId="57" xfId="0" applyFill="1" applyBorder="1"/>
    <xf numFmtId="0" fontId="0" fillId="14" borderId="56" xfId="0" applyFill="1" applyBorder="1" applyAlignment="1">
      <alignment vertical="top"/>
    </xf>
    <xf numFmtId="0" fontId="0" fillId="14" borderId="3" xfId="0" applyFill="1" applyBorder="1"/>
    <xf numFmtId="0" fontId="0" fillId="14" borderId="2" xfId="0" applyFill="1" applyBorder="1"/>
    <xf numFmtId="0" fontId="0" fillId="14" borderId="1" xfId="0" applyFill="1" applyBorder="1"/>
    <xf numFmtId="0" fontId="8" fillId="10" borderId="77" xfId="0" applyFont="1" applyFill="1" applyBorder="1" applyAlignment="1">
      <alignment vertical="top"/>
    </xf>
    <xf numFmtId="0" fontId="8" fillId="10" borderId="65" xfId="0" applyFont="1" applyFill="1" applyBorder="1" applyAlignment="1">
      <alignment vertical="top" wrapText="1"/>
    </xf>
    <xf numFmtId="0" fontId="8" fillId="10" borderId="73" xfId="0" applyFont="1" applyFill="1" applyBorder="1" applyAlignment="1">
      <alignment vertical="top" wrapText="1"/>
    </xf>
    <xf numFmtId="0" fontId="5" fillId="2" borderId="56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57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2" fillId="10" borderId="77" xfId="0" applyFont="1" applyFill="1" applyBorder="1" applyAlignment="1">
      <alignment vertical="top"/>
    </xf>
    <xf numFmtId="0" fontId="2" fillId="10" borderId="65" xfId="0" applyFont="1" applyFill="1" applyBorder="1" applyAlignment="1">
      <alignment vertical="top"/>
    </xf>
    <xf numFmtId="0" fontId="2" fillId="10" borderId="73" xfId="0" applyFont="1" applyFill="1" applyBorder="1" applyAlignment="1">
      <alignment vertical="top"/>
    </xf>
    <xf numFmtId="164" fontId="0" fillId="0" borderId="0" xfId="0" applyNumberFormat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0" xfId="0" applyFont="1"/>
    <xf numFmtId="0" fontId="0" fillId="0" borderId="14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78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2" borderId="46" xfId="0" applyNumberFormat="1" applyFill="1" applyBorder="1" applyAlignment="1">
      <alignment horizontal="center"/>
    </xf>
    <xf numFmtId="164" fontId="0" fillId="2" borderId="48" xfId="0" applyNumberFormat="1" applyFill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73" xfId="0" applyNumberFormat="1" applyFill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79" xfId="0" applyBorder="1" applyAlignment="1">
      <alignment horizontal="center"/>
    </xf>
    <xf numFmtId="0" fontId="0" fillId="0" borderId="71" xfId="0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0" fillId="14" borderId="3" xfId="0" applyFill="1" applyBorder="1" applyAlignment="1">
      <alignment vertical="top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0" fillId="0" borderId="71" xfId="0" applyBorder="1" applyAlignment="1">
      <alignment horizontal="center" vertical="center" wrapText="1"/>
    </xf>
    <xf numFmtId="0" fontId="2" fillId="0" borderId="4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73" xfId="0" applyNumberForma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164" fontId="0" fillId="0" borderId="24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" fontId="0" fillId="0" borderId="13" xfId="0" quotePrefix="1" applyNumberFormat="1" applyBorder="1" applyAlignment="1">
      <alignment horizontal="center" vertical="center" wrapText="1"/>
    </xf>
    <xf numFmtId="9" fontId="0" fillId="0" borderId="0" xfId="0" applyNumberFormat="1"/>
    <xf numFmtId="0" fontId="2" fillId="0" borderId="36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164" fontId="0" fillId="2" borderId="65" xfId="0" applyNumberFormat="1" applyFill="1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79" xfId="0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0" fillId="2" borderId="46" xfId="0" applyNumberFormat="1" applyFill="1" applyBorder="1" applyAlignment="1">
      <alignment horizontal="center" vertical="center"/>
    </xf>
    <xf numFmtId="0" fontId="0" fillId="0" borderId="71" xfId="0" applyBorder="1" applyAlignment="1">
      <alignment horizontal="center"/>
    </xf>
    <xf numFmtId="0" fontId="0" fillId="0" borderId="60" xfId="0" applyFont="1" applyBorder="1" applyAlignment="1">
      <alignment wrapText="1"/>
    </xf>
    <xf numFmtId="164" fontId="0" fillId="0" borderId="0" xfId="0" applyNumberFormat="1" applyBorder="1" applyAlignment="1">
      <alignment horizontal="right" vertical="center"/>
    </xf>
    <xf numFmtId="164" fontId="0" fillId="0" borderId="55" xfId="0" applyNumberFormat="1" applyFill="1" applyBorder="1" applyAlignment="1">
      <alignment horizontal="right"/>
    </xf>
    <xf numFmtId="0" fontId="0" fillId="0" borderId="15" xfId="0" applyBorder="1" applyAlignment="1">
      <alignment horizontal="center" vertical="center"/>
    </xf>
    <xf numFmtId="0" fontId="0" fillId="0" borderId="13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/>
    </xf>
    <xf numFmtId="164" fontId="0" fillId="0" borderId="37" xfId="0" applyNumberFormat="1" applyBorder="1" applyAlignment="1">
      <alignment vertical="center"/>
    </xf>
    <xf numFmtId="0" fontId="0" fillId="0" borderId="79" xfId="0" applyBorder="1" applyAlignment="1">
      <alignment horizontal="center"/>
    </xf>
    <xf numFmtId="0" fontId="0" fillId="0" borderId="71" xfId="0" applyBorder="1" applyAlignment="1">
      <alignment horizontal="center"/>
    </xf>
    <xf numFmtId="0" fontId="2" fillId="0" borderId="80" xfId="0" applyFont="1" applyFill="1" applyBorder="1" applyAlignment="1">
      <alignment vertical="center"/>
    </xf>
    <xf numFmtId="164" fontId="2" fillId="0" borderId="1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/>
    </xf>
    <xf numFmtId="0" fontId="1" fillId="15" borderId="2" xfId="0" applyFont="1" applyFill="1" applyBorder="1" applyAlignment="1">
      <alignment horizontal="center" wrapText="1"/>
    </xf>
    <xf numFmtId="0" fontId="1" fillId="15" borderId="34" xfId="0" applyFont="1" applyFill="1" applyBorder="1" applyAlignment="1">
      <alignment horizontal="center" wrapText="1"/>
    </xf>
    <xf numFmtId="0" fontId="2" fillId="0" borderId="0" xfId="0" applyFont="1" applyFill="1"/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164" fontId="0" fillId="2" borderId="73" xfId="0" applyNumberFormat="1" applyFill="1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9" xfId="0" applyBorder="1" applyAlignment="1">
      <alignment horizontal="center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2" borderId="65" xfId="0" applyNumberFormat="1" applyFill="1" applyBorder="1" applyAlignment="1">
      <alignment horizont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/>
    </xf>
    <xf numFmtId="164" fontId="0" fillId="2" borderId="66" xfId="0" applyNumberForma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8" fillId="2" borderId="0" xfId="0" applyFont="1" applyFill="1" applyBorder="1" applyAlignment="1">
      <alignment vertical="top"/>
    </xf>
    <xf numFmtId="0" fontId="0" fillId="14" borderId="3" xfId="0" applyFont="1" applyFill="1" applyBorder="1"/>
    <xf numFmtId="0" fontId="0" fillId="0" borderId="0" xfId="0" applyFill="1"/>
    <xf numFmtId="0" fontId="0" fillId="2" borderId="0" xfId="0" applyFill="1" applyAlignment="1">
      <alignment vertical="center"/>
    </xf>
    <xf numFmtId="0" fontId="0" fillId="0" borderId="56" xfId="0" applyFont="1" applyFill="1" applyBorder="1" applyAlignment="1">
      <alignment horizontal="center"/>
    </xf>
    <xf numFmtId="0" fontId="0" fillId="2" borderId="56" xfId="0" applyFill="1" applyBorder="1" applyAlignment="1">
      <alignment vertical="center"/>
    </xf>
    <xf numFmtId="0" fontId="0" fillId="0" borderId="54" xfId="0" applyBorder="1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1" fillId="8" borderId="50" xfId="0" applyFont="1" applyFill="1" applyBorder="1" applyAlignment="1">
      <alignment horizontal="center" vertical="center"/>
    </xf>
    <xf numFmtId="0" fontId="1" fillId="8" borderId="51" xfId="0" applyFont="1" applyFill="1" applyBorder="1" applyAlignment="1">
      <alignment horizontal="center" vertical="center"/>
    </xf>
    <xf numFmtId="0" fontId="1" fillId="8" borderId="52" xfId="0" applyFont="1" applyFill="1" applyBorder="1" applyAlignment="1">
      <alignment horizontal="center" vertical="center"/>
    </xf>
    <xf numFmtId="0" fontId="1" fillId="9" borderId="41" xfId="0" applyFont="1" applyFill="1" applyBorder="1" applyAlignment="1">
      <alignment horizontal="center" vertical="center" wrapText="1"/>
    </xf>
    <xf numFmtId="0" fontId="1" fillId="9" borderId="42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5" borderId="37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6" borderId="6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6" borderId="56" xfId="0" applyFont="1" applyFill="1" applyBorder="1" applyAlignment="1">
      <alignment horizontal="left" vertical="top"/>
    </xf>
    <xf numFmtId="0" fontId="2" fillId="6" borderId="0" xfId="0" applyFont="1" applyFill="1" applyBorder="1" applyAlignment="1">
      <alignment horizontal="left" vertical="top"/>
    </xf>
    <xf numFmtId="0" fontId="2" fillId="6" borderId="57" xfId="0" applyFont="1" applyFill="1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2" fillId="6" borderId="2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2" fillId="6" borderId="6" xfId="0" applyFont="1" applyFill="1" applyBorder="1" applyAlignment="1">
      <alignment horizontal="left" vertical="top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3" xfId="0" applyBorder="1" applyAlignment="1">
      <alignment horizontal="center"/>
    </xf>
    <xf numFmtId="0" fontId="3" fillId="7" borderId="58" xfId="0" applyFont="1" applyFill="1" applyBorder="1" applyAlignment="1">
      <alignment horizontal="center"/>
    </xf>
    <xf numFmtId="0" fontId="3" fillId="7" borderId="29" xfId="0" applyFont="1" applyFill="1" applyBorder="1" applyAlignment="1">
      <alignment horizontal="center"/>
    </xf>
    <xf numFmtId="0" fontId="3" fillId="7" borderId="28" xfId="0" applyFont="1" applyFill="1" applyBorder="1" applyAlignment="1">
      <alignment horizontal="center"/>
    </xf>
    <xf numFmtId="0" fontId="0" fillId="0" borderId="36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0" fontId="0" fillId="0" borderId="33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164" fontId="0" fillId="2" borderId="46" xfId="0" applyNumberFormat="1" applyFill="1" applyBorder="1" applyAlignment="1">
      <alignment horizontal="center"/>
    </xf>
    <xf numFmtId="164" fontId="0" fillId="2" borderId="73" xfId="0" applyNumberForma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4" xfId="0" applyBorder="1" applyAlignment="1">
      <alignment horizontal="center"/>
    </xf>
    <xf numFmtId="164" fontId="0" fillId="2" borderId="66" xfId="0" applyNumberForma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7" xfId="0" applyBorder="1" applyAlignment="1">
      <alignment horizontal="center"/>
    </xf>
    <xf numFmtId="0" fontId="3" fillId="13" borderId="58" xfId="0" applyFont="1" applyFill="1" applyBorder="1" applyAlignment="1">
      <alignment horizontal="center"/>
    </xf>
    <xf numFmtId="0" fontId="3" fillId="13" borderId="29" xfId="0" applyFont="1" applyFill="1" applyBorder="1" applyAlignment="1">
      <alignment horizontal="center"/>
    </xf>
    <xf numFmtId="0" fontId="3" fillId="13" borderId="28" xfId="0" applyFont="1" applyFill="1" applyBorder="1" applyAlignment="1">
      <alignment horizontal="center"/>
    </xf>
    <xf numFmtId="0" fontId="1" fillId="12" borderId="30" xfId="0" applyFont="1" applyFill="1" applyBorder="1" applyAlignment="1">
      <alignment horizontal="center"/>
    </xf>
    <xf numFmtId="0" fontId="1" fillId="12" borderId="28" xfId="0" applyFont="1" applyFill="1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64" fontId="0" fillId="2" borderId="49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7" xfId="0" applyBorder="1" applyAlignment="1">
      <alignment horizontal="left"/>
    </xf>
    <xf numFmtId="0" fontId="0" fillId="0" borderId="34" xfId="0" applyBorder="1" applyAlignment="1">
      <alignment horizontal="left"/>
    </xf>
    <xf numFmtId="164" fontId="0" fillId="2" borderId="65" xfId="0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9" xfId="0" applyBorder="1" applyAlignment="1">
      <alignment horizontal="center"/>
    </xf>
    <xf numFmtId="0" fontId="1" fillId="12" borderId="29" xfId="0" applyFont="1" applyFill="1" applyBorder="1" applyAlignment="1">
      <alignment horizontal="center"/>
    </xf>
    <xf numFmtId="0" fontId="0" fillId="0" borderId="4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164" fontId="0" fillId="2" borderId="70" xfId="0" applyNumberFormat="1" applyFill="1" applyBorder="1" applyAlignment="1">
      <alignment horizontal="center"/>
    </xf>
    <xf numFmtId="0" fontId="0" fillId="0" borderId="79" xfId="0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164" fontId="2" fillId="0" borderId="33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5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0" fillId="2" borderId="46" xfId="0" applyNumberFormat="1" applyFill="1" applyBorder="1" applyAlignment="1">
      <alignment horizontal="center" vertical="center"/>
    </xf>
    <xf numFmtId="164" fontId="0" fillId="2" borderId="49" xfId="0" applyNumberForma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2" fillId="10" borderId="6" xfId="0" applyFont="1" applyFill="1" applyBorder="1" applyAlignment="1">
      <alignment horizontal="left" vertical="top" wrapText="1"/>
    </xf>
    <xf numFmtId="0" fontId="2" fillId="10" borderId="5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56" xfId="0" applyFont="1" applyFill="1" applyBorder="1" applyAlignment="1">
      <alignment horizontal="left" vertical="top"/>
    </xf>
    <xf numFmtId="0" fontId="2" fillId="10" borderId="0" xfId="0" applyFont="1" applyFill="1" applyBorder="1" applyAlignment="1">
      <alignment horizontal="left" vertical="top"/>
    </xf>
    <xf numFmtId="0" fontId="2" fillId="10" borderId="57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2" xfId="0" applyFont="1" applyFill="1" applyBorder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 wrapText="1"/>
    </xf>
    <xf numFmtId="0" fontId="2" fillId="10" borderId="4" xfId="0" applyFont="1" applyFill="1" applyBorder="1" applyAlignment="1">
      <alignment horizontal="left" vertical="top" wrapText="1"/>
    </xf>
    <xf numFmtId="0" fontId="2" fillId="10" borderId="56" xfId="0" applyFont="1" applyFill="1" applyBorder="1" applyAlignment="1">
      <alignment horizontal="left" vertical="top" wrapText="1"/>
    </xf>
    <xf numFmtId="0" fontId="2" fillId="10" borderId="0" xfId="0" applyFont="1" applyFill="1" applyBorder="1" applyAlignment="1">
      <alignment horizontal="left" vertical="top" wrapText="1"/>
    </xf>
    <xf numFmtId="0" fontId="2" fillId="10" borderId="57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3" fillId="5" borderId="5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left" vertical="top" wrapText="1"/>
    </xf>
    <xf numFmtId="0" fontId="2" fillId="11" borderId="5" xfId="0" applyFont="1" applyFill="1" applyBorder="1" applyAlignment="1">
      <alignment horizontal="left" vertical="top" wrapText="1"/>
    </xf>
    <xf numFmtId="0" fontId="2" fillId="11" borderId="4" xfId="0" applyFont="1" applyFill="1" applyBorder="1" applyAlignment="1">
      <alignment horizontal="left" vertical="top" wrapText="1"/>
    </xf>
    <xf numFmtId="0" fontId="2" fillId="11" borderId="56" xfId="0" applyFont="1" applyFill="1" applyBorder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2" fillId="11" borderId="57" xfId="0" applyFont="1" applyFill="1" applyBorder="1" applyAlignment="1">
      <alignment horizontal="left" vertical="top" wrapText="1"/>
    </xf>
    <xf numFmtId="0" fontId="2" fillId="11" borderId="3" xfId="0" applyFont="1" applyFill="1" applyBorder="1" applyAlignment="1">
      <alignment horizontal="left" vertical="top" wrapText="1"/>
    </xf>
    <xf numFmtId="0" fontId="2" fillId="11" borderId="2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0" fillId="0" borderId="43" xfId="0" applyBorder="1" applyAlignment="1">
      <alignment horizontal="center" wrapText="1"/>
    </xf>
    <xf numFmtId="0" fontId="3" fillId="9" borderId="58" xfId="0" applyFont="1" applyFill="1" applyBorder="1" applyAlignment="1">
      <alignment horizontal="center"/>
    </xf>
    <xf numFmtId="0" fontId="3" fillId="9" borderId="29" xfId="0" applyFont="1" applyFill="1" applyBorder="1" applyAlignment="1">
      <alignment horizontal="center"/>
    </xf>
    <xf numFmtId="0" fontId="3" fillId="9" borderId="28" xfId="0" applyFont="1" applyFill="1" applyBorder="1" applyAlignment="1">
      <alignment horizontal="center"/>
    </xf>
    <xf numFmtId="0" fontId="0" fillId="0" borderId="71" xfId="0" applyBorder="1" applyAlignment="1">
      <alignment horizontal="center"/>
    </xf>
    <xf numFmtId="0" fontId="2" fillId="1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402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mp"/><Relationship Id="rId2" Type="http://schemas.openxmlformats.org/officeDocument/2006/relationships/image" Target="../media/image4.tmp"/><Relationship Id="rId1" Type="http://schemas.openxmlformats.org/officeDocument/2006/relationships/image" Target="../media/image3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mp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tmp"/><Relationship Id="rId1" Type="http://schemas.openxmlformats.org/officeDocument/2006/relationships/image" Target="../media/image7.tmp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tmp"/><Relationship Id="rId1" Type="http://schemas.openxmlformats.org/officeDocument/2006/relationships/image" Target="../media/image9.tm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tmp"/><Relationship Id="rId2" Type="http://schemas.openxmlformats.org/officeDocument/2006/relationships/image" Target="../media/image12.tmp"/><Relationship Id="rId1" Type="http://schemas.openxmlformats.org/officeDocument/2006/relationships/image" Target="../media/image11.tmp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tmp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mp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tmp"/><Relationship Id="rId1" Type="http://schemas.openxmlformats.org/officeDocument/2006/relationships/image" Target="../media/image16.tmp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tmp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tmp"/><Relationship Id="rId2" Type="http://schemas.openxmlformats.org/officeDocument/2006/relationships/image" Target="../media/image20.tmp"/><Relationship Id="rId1" Type="http://schemas.openxmlformats.org/officeDocument/2006/relationships/image" Target="../media/image19.tmp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tmp"/><Relationship Id="rId2" Type="http://schemas.openxmlformats.org/officeDocument/2006/relationships/image" Target="../media/image23.tmp"/><Relationship Id="rId1" Type="http://schemas.openxmlformats.org/officeDocument/2006/relationships/image" Target="../media/image22.tmp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tmp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tmp"/><Relationship Id="rId2" Type="http://schemas.openxmlformats.org/officeDocument/2006/relationships/image" Target="../media/image27.tmp"/><Relationship Id="rId1" Type="http://schemas.openxmlformats.org/officeDocument/2006/relationships/image" Target="../media/image26.tmp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0.tmp"/><Relationship Id="rId1" Type="http://schemas.openxmlformats.org/officeDocument/2006/relationships/image" Target="../media/image29.tmp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tmp"/><Relationship Id="rId2" Type="http://schemas.openxmlformats.org/officeDocument/2006/relationships/image" Target="../media/image32.tmp"/><Relationship Id="rId1" Type="http://schemas.openxmlformats.org/officeDocument/2006/relationships/image" Target="../media/image3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</xdr:colOff>
      <xdr:row>16</xdr:row>
      <xdr:rowOff>66675</xdr:rowOff>
    </xdr:from>
    <xdr:to>
      <xdr:col>1</xdr:col>
      <xdr:colOff>1000125</xdr:colOff>
      <xdr:row>18</xdr:row>
      <xdr:rowOff>152400</xdr:rowOff>
    </xdr:to>
    <xdr:sp macro="" textlink="">
      <xdr:nvSpPr>
        <xdr:cNvPr id="5" name="Oval 4"/>
        <xdr:cNvSpPr/>
      </xdr:nvSpPr>
      <xdr:spPr>
        <a:xfrm>
          <a:off x="838200" y="3143250"/>
          <a:ext cx="771525" cy="466725"/>
        </a:xfrm>
        <a:prstGeom prst="ellipse">
          <a:avLst/>
        </a:prstGeom>
        <a:noFill/>
        <a:ln w="38100">
          <a:solidFill>
            <a:srgbClr val="F402C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219075</xdr:colOff>
      <xdr:row>13</xdr:row>
      <xdr:rowOff>66675</xdr:rowOff>
    </xdr:from>
    <xdr:to>
      <xdr:col>1</xdr:col>
      <xdr:colOff>981074</xdr:colOff>
      <xdr:row>15</xdr:row>
      <xdr:rowOff>152400</xdr:rowOff>
    </xdr:to>
    <xdr:sp macro="" textlink="">
      <xdr:nvSpPr>
        <xdr:cNvPr id="6" name="Oval 5"/>
        <xdr:cNvSpPr/>
      </xdr:nvSpPr>
      <xdr:spPr>
        <a:xfrm>
          <a:off x="828675" y="2571750"/>
          <a:ext cx="761999" cy="466725"/>
        </a:xfrm>
        <a:prstGeom prst="ellipse">
          <a:avLst/>
        </a:prstGeom>
        <a:noFill/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1788319</xdr:colOff>
      <xdr:row>15</xdr:row>
      <xdr:rowOff>38100</xdr:rowOff>
    </xdr:from>
    <xdr:to>
      <xdr:col>1</xdr:col>
      <xdr:colOff>1797844</xdr:colOff>
      <xdr:row>17</xdr:row>
      <xdr:rowOff>38100</xdr:rowOff>
    </xdr:to>
    <xdr:cxnSp macro="">
      <xdr:nvCxnSpPr>
        <xdr:cNvPr id="7" name="Straight Arrow Connector 6"/>
        <xdr:cNvCxnSpPr/>
      </xdr:nvCxnSpPr>
      <xdr:spPr>
        <a:xfrm>
          <a:off x="2397919" y="2924175"/>
          <a:ext cx="9525" cy="38100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2</xdr:row>
      <xdr:rowOff>107157</xdr:rowOff>
    </xdr:from>
    <xdr:to>
      <xdr:col>23</xdr:col>
      <xdr:colOff>440531</xdr:colOff>
      <xdr:row>37</xdr:row>
      <xdr:rowOff>87471</xdr:rowOff>
    </xdr:to>
    <xdr:grpSp>
      <xdr:nvGrpSpPr>
        <xdr:cNvPr id="7" name="Group 6"/>
        <xdr:cNvGrpSpPr/>
      </xdr:nvGrpSpPr>
      <xdr:grpSpPr>
        <a:xfrm>
          <a:off x="9632156" y="559595"/>
          <a:ext cx="9263063" cy="6766876"/>
          <a:chOff x="9632156" y="559595"/>
          <a:chExt cx="9263063" cy="6766876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32156" y="559595"/>
            <a:ext cx="9263063" cy="6766876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3558731">
            <a:off x="13562696" y="3789694"/>
            <a:ext cx="611298" cy="296116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 rot="5400000">
            <a:off x="13549311" y="3667124"/>
            <a:ext cx="1064420" cy="340519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H="1" flipV="1">
            <a:off x="13942219" y="4429125"/>
            <a:ext cx="259556" cy="19050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24</xdr:col>
      <xdr:colOff>178594</xdr:colOff>
      <xdr:row>2</xdr:row>
      <xdr:rowOff>95249</xdr:rowOff>
    </xdr:from>
    <xdr:to>
      <xdr:col>38</xdr:col>
      <xdr:colOff>64693</xdr:colOff>
      <xdr:row>37</xdr:row>
      <xdr:rowOff>59530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0" y="547687"/>
          <a:ext cx="8387162" cy="67508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119062</xdr:colOff>
      <xdr:row>2</xdr:row>
      <xdr:rowOff>83343</xdr:rowOff>
    </xdr:from>
    <xdr:to>
      <xdr:col>19</xdr:col>
      <xdr:colOff>114272</xdr:colOff>
      <xdr:row>37</xdr:row>
      <xdr:rowOff>83343</xdr:rowOff>
    </xdr:to>
    <xdr:grpSp>
      <xdr:nvGrpSpPr>
        <xdr:cNvPr id="8" name="Group 7"/>
        <xdr:cNvGrpSpPr/>
      </xdr:nvGrpSpPr>
      <xdr:grpSpPr>
        <a:xfrm>
          <a:off x="7786687" y="535781"/>
          <a:ext cx="7698554" cy="6786562"/>
          <a:chOff x="8786812" y="535781"/>
          <a:chExt cx="7698554" cy="6977062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86812" y="535781"/>
            <a:ext cx="7698554" cy="6977062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>
            <a:off x="12525375" y="702469"/>
            <a:ext cx="571500" cy="466725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 rot="5964723">
            <a:off x="10692900" y="6884007"/>
            <a:ext cx="689612" cy="381069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V="1">
            <a:off x="11141868" y="1238250"/>
            <a:ext cx="1597819" cy="542448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20</xdr:col>
      <xdr:colOff>154782</xdr:colOff>
      <xdr:row>2</xdr:row>
      <xdr:rowOff>95250</xdr:rowOff>
    </xdr:from>
    <xdr:to>
      <xdr:col>30</xdr:col>
      <xdr:colOff>496401</xdr:colOff>
      <xdr:row>33</xdr:row>
      <xdr:rowOff>158546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33095" y="547688"/>
          <a:ext cx="6413806" cy="6266452"/>
        </a:xfrm>
        <a:prstGeom prst="rect">
          <a:avLst/>
        </a:prstGeom>
      </xdr:spPr>
    </xdr:pic>
    <xdr:clientData/>
  </xdr:twoCellAnchor>
  <xdr:twoCellAnchor>
    <xdr:from>
      <xdr:col>20</xdr:col>
      <xdr:colOff>142875</xdr:colOff>
      <xdr:row>37</xdr:row>
      <xdr:rowOff>59532</xdr:rowOff>
    </xdr:from>
    <xdr:to>
      <xdr:col>30</xdr:col>
      <xdr:colOff>539252</xdr:colOff>
      <xdr:row>64</xdr:row>
      <xdr:rowOff>95250</xdr:rowOff>
    </xdr:to>
    <xdr:pic>
      <xdr:nvPicPr>
        <xdr:cNvPr id="12" name="Picture 11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21188" y="7489032"/>
          <a:ext cx="6468564" cy="51911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95251</xdr:colOff>
      <xdr:row>2</xdr:row>
      <xdr:rowOff>95249</xdr:rowOff>
    </xdr:from>
    <xdr:to>
      <xdr:col>25</xdr:col>
      <xdr:colOff>416719</xdr:colOff>
      <xdr:row>40</xdr:row>
      <xdr:rowOff>6848</xdr:rowOff>
    </xdr:to>
    <xdr:grpSp>
      <xdr:nvGrpSpPr>
        <xdr:cNvPr id="16" name="Group 15"/>
        <xdr:cNvGrpSpPr/>
      </xdr:nvGrpSpPr>
      <xdr:grpSpPr>
        <a:xfrm>
          <a:off x="10084595" y="547687"/>
          <a:ext cx="9846468" cy="7281567"/>
          <a:chOff x="10084595" y="547687"/>
          <a:chExt cx="9846468" cy="7281567"/>
        </a:xfrm>
      </xdr:grpSpPr>
      <xdr:grpSp>
        <xdr:nvGrpSpPr>
          <xdr:cNvPr id="13" name="Group 12"/>
          <xdr:cNvGrpSpPr/>
        </xdr:nvGrpSpPr>
        <xdr:grpSpPr>
          <a:xfrm>
            <a:off x="10084595" y="547687"/>
            <a:ext cx="9846468" cy="7281567"/>
            <a:chOff x="10084595" y="547687"/>
            <a:chExt cx="9846468" cy="7281567"/>
          </a:xfrm>
        </xdr:grpSpPr>
        <xdr:pic>
          <xdr:nvPicPr>
            <xdr:cNvPr id="2" name="Picture 1" descr="Screen Clipping"/>
            <xdr:cNvPicPr>
              <a:picLocks noChangeAspect="1"/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0084595" y="547687"/>
              <a:ext cx="9846468" cy="7281567"/>
            </a:xfrm>
            <a:prstGeom prst="rect">
              <a:avLst/>
            </a:prstGeom>
          </xdr:spPr>
        </xdr:pic>
        <xdr:sp macro="" textlink="">
          <xdr:nvSpPr>
            <xdr:cNvPr id="3" name="Oval 2"/>
            <xdr:cNvSpPr/>
          </xdr:nvSpPr>
          <xdr:spPr>
            <a:xfrm>
              <a:off x="11120437" y="2107405"/>
              <a:ext cx="1547813" cy="892970"/>
            </a:xfrm>
            <a:prstGeom prst="ellipse">
              <a:avLst/>
            </a:prstGeom>
            <a:noFill/>
            <a:ln w="38100">
              <a:solidFill>
                <a:srgbClr val="F402C6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4" name="Oval 3"/>
            <xdr:cNvSpPr/>
          </xdr:nvSpPr>
          <xdr:spPr>
            <a:xfrm rot="19060597">
              <a:off x="15400449" y="5288633"/>
              <a:ext cx="963066" cy="750095"/>
            </a:xfrm>
            <a:prstGeom prst="ellipse">
              <a:avLst/>
            </a:prstGeom>
            <a:noFill/>
            <a:ln w="38100">
              <a:solidFill>
                <a:srgbClr val="0070C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5" name="Straight Arrow Connector 4"/>
            <xdr:cNvCxnSpPr/>
          </xdr:nvCxnSpPr>
          <xdr:spPr>
            <a:xfrm flipH="1" flipV="1">
              <a:off x="12489656" y="2928937"/>
              <a:ext cx="3071813" cy="2345533"/>
            </a:xfrm>
            <a:prstGeom prst="straightConnector1">
              <a:avLst/>
            </a:prstGeom>
            <a:ln w="28575"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  <xdr:sp macro="" textlink="">
          <xdr:nvSpPr>
            <xdr:cNvPr id="6" name="Oval 5"/>
            <xdr:cNvSpPr/>
          </xdr:nvSpPr>
          <xdr:spPr>
            <a:xfrm rot="19060597">
              <a:off x="17397049" y="5918542"/>
              <a:ext cx="963066" cy="923159"/>
            </a:xfrm>
            <a:prstGeom prst="ellipse">
              <a:avLst/>
            </a:prstGeom>
            <a:noFill/>
            <a:ln w="38100">
              <a:solidFill>
                <a:srgbClr val="0070C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7" name="Straight Arrow Connector 6"/>
            <xdr:cNvCxnSpPr/>
          </xdr:nvCxnSpPr>
          <xdr:spPr>
            <a:xfrm flipH="1" flipV="1">
              <a:off x="12703969" y="2750344"/>
              <a:ext cx="4786312" cy="3167062"/>
            </a:xfrm>
            <a:prstGeom prst="straightConnector1">
              <a:avLst/>
            </a:prstGeom>
            <a:ln w="28575">
              <a:tailEnd type="triangle"/>
            </a:ln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sp macro="" textlink="">
        <xdr:nvSpPr>
          <xdr:cNvPr id="14" name="TextBox 13"/>
          <xdr:cNvSpPr txBox="1"/>
        </xdr:nvSpPr>
        <xdr:spPr>
          <a:xfrm>
            <a:off x="18014156" y="5560219"/>
            <a:ext cx="535781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0070C0"/>
                </a:solidFill>
              </a:rPr>
              <a:t>2026</a:t>
            </a:r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15297150" y="6188869"/>
            <a:ext cx="535781" cy="261937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="1">
                <a:solidFill>
                  <a:srgbClr val="0070C0"/>
                </a:solidFill>
              </a:rPr>
              <a:t>2029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107157</xdr:colOff>
      <xdr:row>2</xdr:row>
      <xdr:rowOff>71437</xdr:rowOff>
    </xdr:from>
    <xdr:to>
      <xdr:col>19</xdr:col>
      <xdr:colOff>358311</xdr:colOff>
      <xdr:row>40</xdr:row>
      <xdr:rowOff>170111</xdr:rowOff>
    </xdr:to>
    <xdr:grpSp>
      <xdr:nvGrpSpPr>
        <xdr:cNvPr id="7" name="Group 6"/>
        <xdr:cNvGrpSpPr/>
      </xdr:nvGrpSpPr>
      <xdr:grpSpPr>
        <a:xfrm>
          <a:off x="7393782" y="523875"/>
          <a:ext cx="7954498" cy="7468642"/>
          <a:chOff x="7393782" y="523875"/>
          <a:chExt cx="7954498" cy="7468642"/>
        </a:xfrm>
      </xdr:grpSpPr>
      <xdr:pic>
        <xdr:nvPicPr>
          <xdr:cNvPr id="2" name="Picture 1" descr="Screen Clipping"/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83"/>
          <a:stretch/>
        </xdr:blipFill>
        <xdr:spPr>
          <a:xfrm>
            <a:off x="7393782" y="523875"/>
            <a:ext cx="7954498" cy="7468642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20683697">
            <a:off x="11235613" y="1728169"/>
            <a:ext cx="1028793" cy="72722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 rot="5964723">
            <a:off x="10977308" y="6029439"/>
            <a:ext cx="626684" cy="64205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V="1">
            <a:off x="11236032" y="2476500"/>
            <a:ext cx="301125" cy="3495675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21</xdr:col>
      <xdr:colOff>112367</xdr:colOff>
      <xdr:row>2</xdr:row>
      <xdr:rowOff>107156</xdr:rowOff>
    </xdr:from>
    <xdr:to>
      <xdr:col>33</xdr:col>
      <xdr:colOff>401183</xdr:colOff>
      <xdr:row>34</xdr:row>
      <xdr:rowOff>119062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16773" y="559594"/>
          <a:ext cx="7575441" cy="62150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130968</xdr:colOff>
      <xdr:row>2</xdr:row>
      <xdr:rowOff>83343</xdr:rowOff>
    </xdr:from>
    <xdr:to>
      <xdr:col>21</xdr:col>
      <xdr:colOff>248740</xdr:colOff>
      <xdr:row>33</xdr:row>
      <xdr:rowOff>36563</xdr:rowOff>
    </xdr:to>
    <xdr:grpSp>
      <xdr:nvGrpSpPr>
        <xdr:cNvPr id="9" name="Group 8"/>
        <xdr:cNvGrpSpPr/>
      </xdr:nvGrpSpPr>
      <xdr:grpSpPr>
        <a:xfrm>
          <a:off x="7893843" y="535781"/>
          <a:ext cx="7821116" cy="5965876"/>
          <a:chOff x="7893843" y="535781"/>
          <a:chExt cx="7821116" cy="5965876"/>
        </a:xfrm>
      </xdr:grpSpPr>
      <xdr:pic>
        <xdr:nvPicPr>
          <xdr:cNvPr id="3" name="Picture 2" descr="Screen Clipping"/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78"/>
          <a:stretch/>
        </xdr:blipFill>
        <xdr:spPr>
          <a:xfrm>
            <a:off x="7893843" y="535781"/>
            <a:ext cx="7821116" cy="5965876"/>
          </a:xfrm>
          <a:prstGeom prst="rect">
            <a:avLst/>
          </a:prstGeom>
        </xdr:spPr>
      </xdr:pic>
      <xdr:sp macro="" textlink="">
        <xdr:nvSpPr>
          <xdr:cNvPr id="4" name="Oval 3"/>
          <xdr:cNvSpPr/>
        </xdr:nvSpPr>
        <xdr:spPr>
          <a:xfrm rot="17484843">
            <a:off x="9837674" y="2256532"/>
            <a:ext cx="1298009" cy="72722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Oval 4"/>
          <xdr:cNvSpPr/>
        </xdr:nvSpPr>
        <xdr:spPr>
          <a:xfrm rot="4756360">
            <a:off x="12696088" y="3000679"/>
            <a:ext cx="642054" cy="965591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" name="Straight Arrow Connector 5"/>
          <xdr:cNvCxnSpPr>
            <a:stCxn id="5" idx="3"/>
          </xdr:cNvCxnSpPr>
        </xdr:nvCxnSpPr>
        <xdr:spPr>
          <a:xfrm flipH="1" flipV="1">
            <a:off x="10953752" y="2595562"/>
            <a:ext cx="1685689" cy="72842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22</xdr:col>
      <xdr:colOff>166685</xdr:colOff>
      <xdr:row>2</xdr:row>
      <xdr:rowOff>107156</xdr:rowOff>
    </xdr:from>
    <xdr:to>
      <xdr:col>32</xdr:col>
      <xdr:colOff>270007</xdr:colOff>
      <xdr:row>31</xdr:row>
      <xdr:rowOff>101681</xdr:rowOff>
    </xdr:to>
    <xdr:pic>
      <xdr:nvPicPr>
        <xdr:cNvPr id="10" name="Picture 9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40123" y="559594"/>
          <a:ext cx="6175509" cy="56261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</xdr:colOff>
      <xdr:row>2</xdr:row>
      <xdr:rowOff>95250</xdr:rowOff>
    </xdr:from>
    <xdr:to>
      <xdr:col>24</xdr:col>
      <xdr:colOff>375351</xdr:colOff>
      <xdr:row>41</xdr:row>
      <xdr:rowOff>47625</xdr:rowOff>
    </xdr:to>
    <xdr:grpSp>
      <xdr:nvGrpSpPr>
        <xdr:cNvPr id="6" name="Group 5"/>
        <xdr:cNvGrpSpPr/>
      </xdr:nvGrpSpPr>
      <xdr:grpSpPr>
        <a:xfrm>
          <a:off x="11620500" y="547688"/>
          <a:ext cx="7983445" cy="7512843"/>
          <a:chOff x="11620500" y="547688"/>
          <a:chExt cx="7983445" cy="7512843"/>
        </a:xfrm>
      </xdr:grpSpPr>
      <xdr:pic>
        <xdr:nvPicPr>
          <xdr:cNvPr id="3" name="Picture 2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20500" y="547688"/>
            <a:ext cx="7983445" cy="7512843"/>
          </a:xfrm>
          <a:prstGeom prst="rect">
            <a:avLst/>
          </a:prstGeom>
        </xdr:spPr>
      </xdr:pic>
      <xdr:sp macro="" textlink="">
        <xdr:nvSpPr>
          <xdr:cNvPr id="10" name="Oval 9"/>
          <xdr:cNvSpPr/>
        </xdr:nvSpPr>
        <xdr:spPr>
          <a:xfrm rot="4275127">
            <a:off x="13310915" y="928951"/>
            <a:ext cx="1262908" cy="903814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Oval 10"/>
          <xdr:cNvSpPr/>
        </xdr:nvSpPr>
        <xdr:spPr>
          <a:xfrm rot="5751332">
            <a:off x="17134095" y="7129680"/>
            <a:ext cx="1027950" cy="505373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2" name="Straight Arrow Connector 11"/>
          <xdr:cNvCxnSpPr/>
        </xdr:nvCxnSpPr>
        <xdr:spPr>
          <a:xfrm flipH="1" flipV="1">
            <a:off x="14382750" y="1905000"/>
            <a:ext cx="3021809" cy="509111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25</xdr:col>
      <xdr:colOff>95250</xdr:colOff>
      <xdr:row>2</xdr:row>
      <xdr:rowOff>83344</xdr:rowOff>
    </xdr:from>
    <xdr:to>
      <xdr:col>36</xdr:col>
      <xdr:colOff>503270</xdr:colOff>
      <xdr:row>39</xdr:row>
      <xdr:rowOff>23813</xdr:rowOff>
    </xdr:to>
    <xdr:pic>
      <xdr:nvPicPr>
        <xdr:cNvPr id="18" name="Picture 1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23844" y="535782"/>
          <a:ext cx="7087426" cy="7119937"/>
        </a:xfrm>
        <a:prstGeom prst="rect">
          <a:avLst/>
        </a:prstGeom>
      </xdr:spPr>
    </xdr:pic>
    <xdr:clientData/>
  </xdr:twoCellAnchor>
  <xdr:twoCellAnchor editAs="oneCell">
    <xdr:from>
      <xdr:col>25</xdr:col>
      <xdr:colOff>95251</xdr:colOff>
      <xdr:row>41</xdr:row>
      <xdr:rowOff>59532</xdr:rowOff>
    </xdr:from>
    <xdr:to>
      <xdr:col>36</xdr:col>
      <xdr:colOff>504458</xdr:colOff>
      <xdr:row>74</xdr:row>
      <xdr:rowOff>11906</xdr:rowOff>
    </xdr:to>
    <xdr:pic>
      <xdr:nvPicPr>
        <xdr:cNvPr id="7" name="Picture 6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31064" y="8072438"/>
          <a:ext cx="7088613" cy="623887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71438</xdr:colOff>
      <xdr:row>2</xdr:row>
      <xdr:rowOff>83343</xdr:rowOff>
    </xdr:from>
    <xdr:to>
      <xdr:col>19</xdr:col>
      <xdr:colOff>488157</xdr:colOff>
      <xdr:row>40</xdr:row>
      <xdr:rowOff>5493</xdr:rowOff>
    </xdr:to>
    <xdr:grpSp>
      <xdr:nvGrpSpPr>
        <xdr:cNvPr id="8" name="Group 7"/>
        <xdr:cNvGrpSpPr/>
      </xdr:nvGrpSpPr>
      <xdr:grpSpPr>
        <a:xfrm>
          <a:off x="8560594" y="535781"/>
          <a:ext cx="7512844" cy="7292118"/>
          <a:chOff x="8560594" y="535781"/>
          <a:chExt cx="7512844" cy="7292118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560594" y="535781"/>
            <a:ext cx="7512844" cy="7292118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>
            <a:off x="11656220" y="892968"/>
            <a:ext cx="762000" cy="738188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" name="Oval 2"/>
          <xdr:cNvSpPr/>
        </xdr:nvSpPr>
        <xdr:spPr>
          <a:xfrm rot="5400000">
            <a:off x="11885874" y="6778097"/>
            <a:ext cx="863196" cy="653929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H="1" flipV="1">
            <a:off x="12144375" y="1750219"/>
            <a:ext cx="154781" cy="478631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119062</xdr:colOff>
      <xdr:row>2</xdr:row>
      <xdr:rowOff>119062</xdr:rowOff>
    </xdr:from>
    <xdr:to>
      <xdr:col>22</xdr:col>
      <xdr:colOff>408308</xdr:colOff>
      <xdr:row>42</xdr:row>
      <xdr:rowOff>8210</xdr:rowOff>
    </xdr:to>
    <xdr:grpSp>
      <xdr:nvGrpSpPr>
        <xdr:cNvPr id="8" name="Group 7"/>
        <xdr:cNvGrpSpPr/>
      </xdr:nvGrpSpPr>
      <xdr:grpSpPr>
        <a:xfrm>
          <a:off x="8727281" y="571500"/>
          <a:ext cx="7992590" cy="7640116"/>
          <a:chOff x="8727281" y="571500"/>
          <a:chExt cx="7992590" cy="7640116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727281" y="571500"/>
            <a:ext cx="7992590" cy="7640116"/>
          </a:xfrm>
          <a:prstGeom prst="rect">
            <a:avLst/>
          </a:prstGeom>
        </xdr:spPr>
      </xdr:pic>
      <xdr:sp macro="" textlink="">
        <xdr:nvSpPr>
          <xdr:cNvPr id="2" name="Oval 1"/>
          <xdr:cNvSpPr/>
        </xdr:nvSpPr>
        <xdr:spPr>
          <a:xfrm rot="15750043">
            <a:off x="14047957" y="6735021"/>
            <a:ext cx="652801" cy="1245886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>
            <a:off x="11358563" y="2119312"/>
            <a:ext cx="2845593" cy="484584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" name="Oval 2"/>
          <xdr:cNvSpPr/>
        </xdr:nvSpPr>
        <xdr:spPr>
          <a:xfrm rot="7378200">
            <a:off x="10604460" y="1388260"/>
            <a:ext cx="1178803" cy="64205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59531</xdr:colOff>
      <xdr:row>2</xdr:row>
      <xdr:rowOff>71437</xdr:rowOff>
    </xdr:from>
    <xdr:to>
      <xdr:col>22</xdr:col>
      <xdr:colOff>122613</xdr:colOff>
      <xdr:row>46</xdr:row>
      <xdr:rowOff>75008</xdr:rowOff>
    </xdr:to>
    <xdr:grpSp>
      <xdr:nvGrpSpPr>
        <xdr:cNvPr id="14" name="Group 13"/>
        <xdr:cNvGrpSpPr/>
      </xdr:nvGrpSpPr>
      <xdr:grpSpPr>
        <a:xfrm>
          <a:off x="8322469" y="523875"/>
          <a:ext cx="8373644" cy="8516539"/>
          <a:chOff x="8322469" y="523875"/>
          <a:chExt cx="8373644" cy="8516539"/>
        </a:xfrm>
      </xdr:grpSpPr>
      <xdr:pic>
        <xdr:nvPicPr>
          <xdr:cNvPr id="10" name="Picture 9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322469" y="523875"/>
            <a:ext cx="8373644" cy="8516539"/>
          </a:xfrm>
          <a:prstGeom prst="rect">
            <a:avLst/>
          </a:prstGeom>
        </xdr:spPr>
      </xdr:pic>
      <xdr:sp macro="" textlink="">
        <xdr:nvSpPr>
          <xdr:cNvPr id="4" name="Oval 3"/>
          <xdr:cNvSpPr/>
        </xdr:nvSpPr>
        <xdr:spPr>
          <a:xfrm rot="19068234">
            <a:off x="13132282" y="1480434"/>
            <a:ext cx="2143727" cy="568860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Oval 4"/>
          <xdr:cNvSpPr/>
        </xdr:nvSpPr>
        <xdr:spPr>
          <a:xfrm rot="20169357">
            <a:off x="9443691" y="7855320"/>
            <a:ext cx="1023984" cy="657321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6" name="Straight Arrow Connector 5"/>
          <xdr:cNvCxnSpPr/>
        </xdr:nvCxnSpPr>
        <xdr:spPr>
          <a:xfrm flipV="1">
            <a:off x="10320339" y="2547937"/>
            <a:ext cx="3467098" cy="528161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23</xdr:col>
      <xdr:colOff>88706</xdr:colOff>
      <xdr:row>2</xdr:row>
      <xdr:rowOff>71439</xdr:rowOff>
    </xdr:from>
    <xdr:to>
      <xdr:col>33</xdr:col>
      <xdr:colOff>313297</xdr:colOff>
      <xdr:row>29</xdr:row>
      <xdr:rowOff>35718</xdr:rowOff>
    </xdr:to>
    <xdr:pic>
      <xdr:nvPicPr>
        <xdr:cNvPr id="11" name="Picture 10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69425" y="523877"/>
          <a:ext cx="6296778" cy="520302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130969</xdr:colOff>
      <xdr:row>2</xdr:row>
      <xdr:rowOff>142874</xdr:rowOff>
    </xdr:from>
    <xdr:to>
      <xdr:col>19</xdr:col>
      <xdr:colOff>579697</xdr:colOff>
      <xdr:row>35</xdr:row>
      <xdr:rowOff>100900</xdr:rowOff>
    </xdr:to>
    <xdr:grpSp>
      <xdr:nvGrpSpPr>
        <xdr:cNvPr id="7" name="Group 6"/>
        <xdr:cNvGrpSpPr/>
      </xdr:nvGrpSpPr>
      <xdr:grpSpPr>
        <a:xfrm>
          <a:off x="9620250" y="595312"/>
          <a:ext cx="7544853" cy="6363588"/>
          <a:chOff x="7953375" y="595312"/>
          <a:chExt cx="7544853" cy="6363588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53375" y="595312"/>
            <a:ext cx="7544853" cy="6363588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6588426">
            <a:off x="10716945" y="4433621"/>
            <a:ext cx="1451682" cy="69390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" name="Oval 1"/>
          <xdr:cNvSpPr/>
        </xdr:nvSpPr>
        <xdr:spPr>
          <a:xfrm rot="17484843">
            <a:off x="11259213" y="2621043"/>
            <a:ext cx="1333376" cy="1191249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11100424" y="3607594"/>
            <a:ext cx="234326" cy="948391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142875</xdr:colOff>
      <xdr:row>2</xdr:row>
      <xdr:rowOff>95249</xdr:rowOff>
    </xdr:from>
    <xdr:to>
      <xdr:col>15</xdr:col>
      <xdr:colOff>553159</xdr:colOff>
      <xdr:row>45</xdr:row>
      <xdr:rowOff>175004</xdr:rowOff>
    </xdr:to>
    <xdr:grpSp>
      <xdr:nvGrpSpPr>
        <xdr:cNvPr id="7" name="Group 6"/>
        <xdr:cNvGrpSpPr/>
      </xdr:nvGrpSpPr>
      <xdr:grpSpPr>
        <a:xfrm>
          <a:off x="7965281" y="547687"/>
          <a:ext cx="5077534" cy="8402223"/>
          <a:chOff x="7965281" y="547687"/>
          <a:chExt cx="5077534" cy="8402223"/>
        </a:xfrm>
      </xdr:grpSpPr>
      <xdr:pic>
        <xdr:nvPicPr>
          <xdr:cNvPr id="5" name="Picture 4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965281" y="547687"/>
            <a:ext cx="5077534" cy="8402223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4756360">
            <a:off x="8607089" y="8320181"/>
            <a:ext cx="504003" cy="642054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" name="Oval 1"/>
          <xdr:cNvSpPr/>
        </xdr:nvSpPr>
        <xdr:spPr>
          <a:xfrm>
            <a:off x="11715750" y="726281"/>
            <a:ext cx="511969" cy="547688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4" name="Straight Arrow Connector 3"/>
          <xdr:cNvCxnSpPr/>
        </xdr:nvCxnSpPr>
        <xdr:spPr>
          <a:xfrm flipV="1">
            <a:off x="8873955" y="1262062"/>
            <a:ext cx="2889420" cy="704439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17</xdr:col>
      <xdr:colOff>71437</xdr:colOff>
      <xdr:row>2</xdr:row>
      <xdr:rowOff>107156</xdr:rowOff>
    </xdr:from>
    <xdr:to>
      <xdr:col>27</xdr:col>
      <xdr:colOff>357188</xdr:colOff>
      <xdr:row>26</xdr:row>
      <xdr:rowOff>125914</xdr:rowOff>
    </xdr:to>
    <xdr:pic>
      <xdr:nvPicPr>
        <xdr:cNvPr id="8" name="Picture 7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75531" y="559594"/>
          <a:ext cx="6357938" cy="4674101"/>
        </a:xfrm>
        <a:prstGeom prst="rect">
          <a:avLst/>
        </a:prstGeom>
      </xdr:spPr>
    </xdr:pic>
    <xdr:clientData/>
  </xdr:twoCellAnchor>
  <xdr:twoCellAnchor editAs="oneCell">
    <xdr:from>
      <xdr:col>17</xdr:col>
      <xdr:colOff>83344</xdr:colOff>
      <xdr:row>29</xdr:row>
      <xdr:rowOff>23812</xdr:rowOff>
    </xdr:from>
    <xdr:to>
      <xdr:col>27</xdr:col>
      <xdr:colOff>453508</xdr:colOff>
      <xdr:row>57</xdr:row>
      <xdr:rowOff>35719</xdr:rowOff>
    </xdr:to>
    <xdr:pic>
      <xdr:nvPicPr>
        <xdr:cNvPr id="9" name="Picture 8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87438" y="5715000"/>
          <a:ext cx="6442351" cy="538162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83344</xdr:colOff>
      <xdr:row>2</xdr:row>
      <xdr:rowOff>71439</xdr:rowOff>
    </xdr:from>
    <xdr:to>
      <xdr:col>19</xdr:col>
      <xdr:colOff>343113</xdr:colOff>
      <xdr:row>44</xdr:row>
      <xdr:rowOff>178595</xdr:rowOff>
    </xdr:to>
    <xdr:grpSp>
      <xdr:nvGrpSpPr>
        <xdr:cNvPr id="14" name="Group 13"/>
        <xdr:cNvGrpSpPr/>
      </xdr:nvGrpSpPr>
      <xdr:grpSpPr>
        <a:xfrm>
          <a:off x="8953500" y="523877"/>
          <a:ext cx="6748676" cy="8239124"/>
          <a:chOff x="8953500" y="523877"/>
          <a:chExt cx="6748676" cy="8239124"/>
        </a:xfrm>
      </xdr:grpSpPr>
      <xdr:pic>
        <xdr:nvPicPr>
          <xdr:cNvPr id="10" name="Picture 9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53500" y="523877"/>
            <a:ext cx="6748676" cy="8239124"/>
          </a:xfrm>
          <a:prstGeom prst="rect">
            <a:avLst/>
          </a:prstGeom>
        </xdr:spPr>
      </xdr:pic>
      <xdr:cxnSp macro="">
        <xdr:nvCxnSpPr>
          <xdr:cNvPr id="4" name="Straight Arrow Connector 3"/>
          <xdr:cNvCxnSpPr/>
        </xdr:nvCxnSpPr>
        <xdr:spPr>
          <a:xfrm flipH="1" flipV="1">
            <a:off x="10429874" y="1643062"/>
            <a:ext cx="3750470" cy="6167438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3" name="Oval 2"/>
          <xdr:cNvSpPr/>
        </xdr:nvSpPr>
        <xdr:spPr>
          <a:xfrm rot="2285548">
            <a:off x="13981093" y="7996933"/>
            <a:ext cx="751813" cy="506877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" name="Oval 1"/>
          <xdr:cNvSpPr/>
        </xdr:nvSpPr>
        <xdr:spPr>
          <a:xfrm rot="4275688">
            <a:off x="9847448" y="1068771"/>
            <a:ext cx="686263" cy="428781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20</xdr:col>
      <xdr:colOff>71438</xdr:colOff>
      <xdr:row>2</xdr:row>
      <xdr:rowOff>95250</xdr:rowOff>
    </xdr:from>
    <xdr:to>
      <xdr:col>30</xdr:col>
      <xdr:colOff>224948</xdr:colOff>
      <xdr:row>30</xdr:row>
      <xdr:rowOff>50186</xdr:rowOff>
    </xdr:to>
    <xdr:pic>
      <xdr:nvPicPr>
        <xdr:cNvPr id="11" name="Picture 10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37719" y="547688"/>
          <a:ext cx="6225698" cy="5384186"/>
        </a:xfrm>
        <a:prstGeom prst="rect">
          <a:avLst/>
        </a:prstGeom>
      </xdr:spPr>
    </xdr:pic>
    <xdr:clientData/>
  </xdr:twoCellAnchor>
  <xdr:twoCellAnchor editAs="oneCell">
    <xdr:from>
      <xdr:col>20</xdr:col>
      <xdr:colOff>95250</xdr:colOff>
      <xdr:row>32</xdr:row>
      <xdr:rowOff>95250</xdr:rowOff>
    </xdr:from>
    <xdr:to>
      <xdr:col>29</xdr:col>
      <xdr:colOff>584237</xdr:colOff>
      <xdr:row>62</xdr:row>
      <xdr:rowOff>138920</xdr:rowOff>
    </xdr:to>
    <xdr:pic>
      <xdr:nvPicPr>
        <xdr:cNvPr id="12" name="Picture 11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61531" y="6369844"/>
          <a:ext cx="5953956" cy="578248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107157</xdr:colOff>
      <xdr:row>2</xdr:row>
      <xdr:rowOff>83343</xdr:rowOff>
    </xdr:from>
    <xdr:to>
      <xdr:col>25</xdr:col>
      <xdr:colOff>519965</xdr:colOff>
      <xdr:row>43</xdr:row>
      <xdr:rowOff>11906</xdr:rowOff>
    </xdr:to>
    <xdr:grpSp>
      <xdr:nvGrpSpPr>
        <xdr:cNvPr id="8" name="Group 7"/>
        <xdr:cNvGrpSpPr/>
      </xdr:nvGrpSpPr>
      <xdr:grpSpPr>
        <a:xfrm>
          <a:off x="9167813" y="535781"/>
          <a:ext cx="9937808" cy="7870031"/>
          <a:chOff x="9167813" y="535781"/>
          <a:chExt cx="9937808" cy="7870031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167813" y="535781"/>
            <a:ext cx="9937808" cy="7870031"/>
          </a:xfrm>
          <a:prstGeom prst="rect">
            <a:avLst/>
          </a:prstGeom>
        </xdr:spPr>
      </xdr:pic>
      <xdr:sp macro="" textlink="">
        <xdr:nvSpPr>
          <xdr:cNvPr id="3" name="Oval 2"/>
          <xdr:cNvSpPr/>
        </xdr:nvSpPr>
        <xdr:spPr>
          <a:xfrm rot="19127911">
            <a:off x="11702421" y="1464800"/>
            <a:ext cx="2557132" cy="101475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Oval 3"/>
          <xdr:cNvSpPr/>
        </xdr:nvSpPr>
        <xdr:spPr>
          <a:xfrm rot="4013347">
            <a:off x="14165127" y="6337735"/>
            <a:ext cx="2386980" cy="1317232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5" name="Straight Arrow Connector 4"/>
          <xdr:cNvCxnSpPr/>
        </xdr:nvCxnSpPr>
        <xdr:spPr>
          <a:xfrm flipH="1" flipV="1">
            <a:off x="13430250" y="2416969"/>
            <a:ext cx="1700214" cy="3340894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2</xdr:row>
      <xdr:rowOff>47624</xdr:rowOff>
    </xdr:from>
    <xdr:to>
      <xdr:col>18</xdr:col>
      <xdr:colOff>415202</xdr:colOff>
      <xdr:row>45</xdr:row>
      <xdr:rowOff>70221</xdr:rowOff>
    </xdr:to>
    <xdr:grpSp>
      <xdr:nvGrpSpPr>
        <xdr:cNvPr id="8" name="Group 7"/>
        <xdr:cNvGrpSpPr/>
      </xdr:nvGrpSpPr>
      <xdr:grpSpPr>
        <a:xfrm>
          <a:off x="8620125" y="500062"/>
          <a:ext cx="6201640" cy="8345065"/>
          <a:chOff x="8620125" y="500062"/>
          <a:chExt cx="6201640" cy="8345065"/>
        </a:xfrm>
      </xdr:grpSpPr>
      <xdr:pic>
        <xdr:nvPicPr>
          <xdr:cNvPr id="3" name="Picture 2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0125" y="500062"/>
            <a:ext cx="6201640" cy="8345065"/>
          </a:xfrm>
          <a:prstGeom prst="rect">
            <a:avLst/>
          </a:prstGeom>
        </xdr:spPr>
      </xdr:pic>
      <xdr:sp macro="" textlink="">
        <xdr:nvSpPr>
          <xdr:cNvPr id="12" name="Oval 11"/>
          <xdr:cNvSpPr/>
        </xdr:nvSpPr>
        <xdr:spPr>
          <a:xfrm rot="20718413">
            <a:off x="10622585" y="8252789"/>
            <a:ext cx="881474" cy="502252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3" name="Oval 12"/>
          <xdr:cNvSpPr/>
        </xdr:nvSpPr>
        <xdr:spPr>
          <a:xfrm>
            <a:off x="12120562" y="750093"/>
            <a:ext cx="821531" cy="583407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4" name="Straight Arrow Connector 13"/>
          <xdr:cNvCxnSpPr/>
        </xdr:nvCxnSpPr>
        <xdr:spPr>
          <a:xfrm flipH="1">
            <a:off x="11227594" y="1452563"/>
            <a:ext cx="1297782" cy="6679406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19</xdr:col>
      <xdr:colOff>83343</xdr:colOff>
      <xdr:row>2</xdr:row>
      <xdr:rowOff>71437</xdr:rowOff>
    </xdr:from>
    <xdr:to>
      <xdr:col>28</xdr:col>
      <xdr:colOff>212955</xdr:colOff>
      <xdr:row>26</xdr:row>
      <xdr:rowOff>9311</xdr:rowOff>
    </xdr:to>
    <xdr:pic>
      <xdr:nvPicPr>
        <xdr:cNvPr id="4" name="Picture 3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97124" y="523875"/>
          <a:ext cx="5594581" cy="4593217"/>
        </a:xfrm>
        <a:prstGeom prst="rect">
          <a:avLst/>
        </a:prstGeom>
      </xdr:spPr>
    </xdr:pic>
    <xdr:clientData/>
  </xdr:twoCellAnchor>
  <xdr:twoCellAnchor editAs="oneCell">
    <xdr:from>
      <xdr:col>19</xdr:col>
      <xdr:colOff>83345</xdr:colOff>
      <xdr:row>28</xdr:row>
      <xdr:rowOff>83344</xdr:rowOff>
    </xdr:from>
    <xdr:to>
      <xdr:col>29</xdr:col>
      <xdr:colOff>511835</xdr:colOff>
      <xdr:row>57</xdr:row>
      <xdr:rowOff>11906</xdr:rowOff>
    </xdr:to>
    <xdr:pic>
      <xdr:nvPicPr>
        <xdr:cNvPr id="5" name="Picture 4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97126" y="5584032"/>
          <a:ext cx="6500678" cy="54887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95250</xdr:colOff>
      <xdr:row>2</xdr:row>
      <xdr:rowOff>59532</xdr:rowOff>
    </xdr:from>
    <xdr:to>
      <xdr:col>24</xdr:col>
      <xdr:colOff>437267</xdr:colOff>
      <xdr:row>40</xdr:row>
      <xdr:rowOff>142876</xdr:rowOff>
    </xdr:to>
    <xdr:grpSp>
      <xdr:nvGrpSpPr>
        <xdr:cNvPr id="12" name="Group 11"/>
        <xdr:cNvGrpSpPr/>
      </xdr:nvGrpSpPr>
      <xdr:grpSpPr>
        <a:xfrm>
          <a:off x="8620125" y="511970"/>
          <a:ext cx="9867017" cy="7453312"/>
          <a:chOff x="8620125" y="511970"/>
          <a:chExt cx="9867017" cy="7453312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620125" y="511970"/>
            <a:ext cx="9867017" cy="7453312"/>
          </a:xfrm>
          <a:prstGeom prst="rect">
            <a:avLst/>
          </a:prstGeom>
        </xdr:spPr>
      </xdr:pic>
      <xdr:sp macro="" textlink="">
        <xdr:nvSpPr>
          <xdr:cNvPr id="8" name="Oval 7"/>
          <xdr:cNvSpPr/>
        </xdr:nvSpPr>
        <xdr:spPr>
          <a:xfrm rot="5724774">
            <a:off x="12383628" y="3835432"/>
            <a:ext cx="1370011" cy="731558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Oval 8"/>
          <xdr:cNvSpPr/>
        </xdr:nvSpPr>
        <xdr:spPr>
          <a:xfrm rot="19954977">
            <a:off x="12593213" y="4971879"/>
            <a:ext cx="1352729" cy="675798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0" name="Straight Arrow Connector 9"/>
          <xdr:cNvCxnSpPr/>
        </xdr:nvCxnSpPr>
        <xdr:spPr>
          <a:xfrm flipH="1" flipV="1">
            <a:off x="13513594" y="4286250"/>
            <a:ext cx="176213" cy="519112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25</xdr:col>
      <xdr:colOff>130968</xdr:colOff>
      <xdr:row>2</xdr:row>
      <xdr:rowOff>71439</xdr:rowOff>
    </xdr:from>
    <xdr:to>
      <xdr:col>39</xdr:col>
      <xdr:colOff>570589</xdr:colOff>
      <xdr:row>37</xdr:row>
      <xdr:rowOff>172275</xdr:rowOff>
    </xdr:to>
    <xdr:pic>
      <xdr:nvPicPr>
        <xdr:cNvPr id="13" name="Picture 12" descr="Screen Clippi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88062" y="523877"/>
          <a:ext cx="8940683" cy="688739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95251</xdr:colOff>
      <xdr:row>2</xdr:row>
      <xdr:rowOff>59532</xdr:rowOff>
    </xdr:from>
    <xdr:to>
      <xdr:col>26</xdr:col>
      <xdr:colOff>35718</xdr:colOff>
      <xdr:row>29</xdr:row>
      <xdr:rowOff>52373</xdr:rowOff>
    </xdr:to>
    <xdr:pic>
      <xdr:nvPicPr>
        <xdr:cNvPr id="10" name="Picture 9" descr="Screen Clipping"/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38"/>
        <a:stretch/>
      </xdr:blipFill>
      <xdr:spPr>
        <a:xfrm>
          <a:off x="14692314" y="511970"/>
          <a:ext cx="6619873" cy="5231591"/>
        </a:xfrm>
        <a:prstGeom prst="rect">
          <a:avLst/>
        </a:prstGeom>
      </xdr:spPr>
    </xdr:pic>
    <xdr:clientData/>
  </xdr:twoCellAnchor>
  <xdr:twoCellAnchor>
    <xdr:from>
      <xdr:col>8</xdr:col>
      <xdr:colOff>119062</xdr:colOff>
      <xdr:row>2</xdr:row>
      <xdr:rowOff>95250</xdr:rowOff>
    </xdr:from>
    <xdr:to>
      <xdr:col>14</xdr:col>
      <xdr:colOff>229223</xdr:colOff>
      <xdr:row>45</xdr:row>
      <xdr:rowOff>60715</xdr:rowOff>
    </xdr:to>
    <xdr:grpSp>
      <xdr:nvGrpSpPr>
        <xdr:cNvPr id="15" name="Group 14"/>
        <xdr:cNvGrpSpPr/>
      </xdr:nvGrpSpPr>
      <xdr:grpSpPr>
        <a:xfrm>
          <a:off x="9608343" y="547688"/>
          <a:ext cx="4467849" cy="8287933"/>
          <a:chOff x="9608343" y="547688"/>
          <a:chExt cx="4467849" cy="8478433"/>
        </a:xfrm>
      </xdr:grpSpPr>
      <xdr:pic>
        <xdr:nvPicPr>
          <xdr:cNvPr id="6" name="Picture 5" descr="Screen Clipping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608343" y="547688"/>
            <a:ext cx="4467849" cy="8478433"/>
          </a:xfrm>
          <a:prstGeom prst="rect">
            <a:avLst/>
          </a:prstGeom>
        </xdr:spPr>
      </xdr:pic>
      <xdr:sp macro="" textlink="">
        <xdr:nvSpPr>
          <xdr:cNvPr id="9" name="Oval 8"/>
          <xdr:cNvSpPr/>
        </xdr:nvSpPr>
        <xdr:spPr>
          <a:xfrm>
            <a:off x="12251532" y="8501062"/>
            <a:ext cx="309562" cy="297657"/>
          </a:xfrm>
          <a:prstGeom prst="ellipse">
            <a:avLst/>
          </a:prstGeom>
          <a:noFill/>
          <a:ln w="38100">
            <a:solidFill>
              <a:srgbClr val="F402C6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Oval 11"/>
          <xdr:cNvSpPr/>
        </xdr:nvSpPr>
        <xdr:spPr>
          <a:xfrm>
            <a:off x="10834687" y="726282"/>
            <a:ext cx="321469" cy="357188"/>
          </a:xfrm>
          <a:prstGeom prst="ellipse">
            <a:avLst/>
          </a:prstGeom>
          <a:noFill/>
          <a:ln w="38100">
            <a:solidFill>
              <a:srgbClr val="0070C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13" name="Straight Arrow Connector 12"/>
          <xdr:cNvCxnSpPr/>
        </xdr:nvCxnSpPr>
        <xdr:spPr>
          <a:xfrm>
            <a:off x="11084719" y="1154906"/>
            <a:ext cx="1238250" cy="7262813"/>
          </a:xfrm>
          <a:prstGeom prst="straightConnector1">
            <a:avLst/>
          </a:prstGeom>
          <a:ln w="28575"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15</xdr:col>
      <xdr:colOff>83345</xdr:colOff>
      <xdr:row>31</xdr:row>
      <xdr:rowOff>47625</xdr:rowOff>
    </xdr:from>
    <xdr:to>
      <xdr:col>26</xdr:col>
      <xdr:colOff>178593</xdr:colOff>
      <xdr:row>60</xdr:row>
      <xdr:rowOff>169488</xdr:rowOff>
    </xdr:to>
    <xdr:pic>
      <xdr:nvPicPr>
        <xdr:cNvPr id="16" name="Picture 15" descr="Screen Clippin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80408" y="6322219"/>
          <a:ext cx="6774654" cy="5670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9"/>
  <sheetViews>
    <sheetView zoomScale="80" zoomScaleNormal="80" workbookViewId="0">
      <selection activeCell="B37" sqref="B37"/>
    </sheetView>
  </sheetViews>
  <sheetFormatPr defaultRowHeight="15" x14ac:dyDescent="0.25"/>
  <cols>
    <col min="2" max="2" width="134.85546875" style="28" customWidth="1"/>
  </cols>
  <sheetData>
    <row r="2" spans="2:2" ht="15.75" thickBot="1" x14ac:dyDescent="0.3"/>
    <row r="3" spans="2:2" x14ac:dyDescent="0.25">
      <c r="B3" s="35" t="s">
        <v>176</v>
      </c>
    </row>
    <row r="4" spans="2:2" x14ac:dyDescent="0.25">
      <c r="B4" s="33"/>
    </row>
    <row r="5" spans="2:2" x14ac:dyDescent="0.25">
      <c r="B5" s="33" t="s">
        <v>30</v>
      </c>
    </row>
    <row r="6" spans="2:2" x14ac:dyDescent="0.25">
      <c r="B6" s="33" t="s">
        <v>31</v>
      </c>
    </row>
    <row r="7" spans="2:2" x14ac:dyDescent="0.25">
      <c r="B7" s="33" t="s">
        <v>177</v>
      </c>
    </row>
    <row r="8" spans="2:2" x14ac:dyDescent="0.25">
      <c r="B8" s="235" t="s">
        <v>178</v>
      </c>
    </row>
    <row r="9" spans="2:2" x14ac:dyDescent="0.25">
      <c r="B9" s="235" t="s">
        <v>179</v>
      </c>
    </row>
    <row r="10" spans="2:2" x14ac:dyDescent="0.25">
      <c r="B10" s="235" t="s">
        <v>180</v>
      </c>
    </row>
    <row r="11" spans="2:2" x14ac:dyDescent="0.25">
      <c r="B11" s="33" t="s">
        <v>181</v>
      </c>
    </row>
    <row r="12" spans="2:2" ht="15.75" thickBot="1" x14ac:dyDescent="0.3">
      <c r="B12" s="33"/>
    </row>
    <row r="13" spans="2:2" ht="15.75" thickBot="1" x14ac:dyDescent="0.3">
      <c r="B13" s="159" t="s">
        <v>125</v>
      </c>
    </row>
    <row r="14" spans="2:2" x14ac:dyDescent="0.25">
      <c r="B14" s="36"/>
    </row>
    <row r="15" spans="2:2" x14ac:dyDescent="0.25">
      <c r="B15" s="160" t="s">
        <v>126</v>
      </c>
    </row>
    <row r="16" spans="2:2" x14ac:dyDescent="0.25">
      <c r="B16" s="33"/>
    </row>
    <row r="17" spans="2:2" x14ac:dyDescent="0.25">
      <c r="B17" s="33"/>
    </row>
    <row r="18" spans="2:2" x14ac:dyDescent="0.25">
      <c r="B18" s="160" t="s">
        <v>182</v>
      </c>
    </row>
    <row r="19" spans="2:2" ht="15.75" thickBot="1" x14ac:dyDescent="0.3">
      <c r="B19" s="34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workbookViewId="0">
      <selection activeCell="D29" sqref="D29"/>
    </sheetView>
  </sheetViews>
  <sheetFormatPr defaultRowHeight="15" x14ac:dyDescent="0.25"/>
  <cols>
    <col min="1" max="1" width="9.140625" style="2"/>
    <col min="2" max="2" width="15.7109375" style="2" customWidth="1"/>
    <col min="3" max="3" width="8.7109375" style="2" bestFit="1" customWidth="1"/>
    <col min="4" max="5" width="18.7109375" style="2" customWidth="1"/>
    <col min="6" max="6" width="75.7109375" style="79" customWidth="1"/>
    <col min="7" max="16384" width="9.140625" style="2"/>
  </cols>
  <sheetData>
    <row r="2" spans="2:6" ht="15" customHeight="1" x14ac:dyDescent="0.25">
      <c r="B2" s="277" t="s">
        <v>63</v>
      </c>
      <c r="C2" s="278"/>
      <c r="D2" s="278"/>
      <c r="E2" s="278"/>
      <c r="F2" s="279"/>
    </row>
    <row r="3" spans="2:6" ht="30" x14ac:dyDescent="0.25">
      <c r="B3" s="80" t="s">
        <v>20</v>
      </c>
      <c r="C3" s="81" t="s">
        <v>60</v>
      </c>
      <c r="D3" s="81" t="s">
        <v>59</v>
      </c>
      <c r="E3" s="82" t="s">
        <v>62</v>
      </c>
      <c r="F3" s="83" t="s">
        <v>64</v>
      </c>
    </row>
    <row r="4" spans="2:6" ht="30" x14ac:dyDescent="0.25">
      <c r="B4" s="93">
        <v>1156</v>
      </c>
      <c r="C4" s="94" t="s">
        <v>58</v>
      </c>
      <c r="D4" s="95">
        <v>39.9</v>
      </c>
      <c r="E4" s="96" t="s">
        <v>22</v>
      </c>
      <c r="F4" s="97" t="s">
        <v>57</v>
      </c>
    </row>
    <row r="5" spans="2:6" ht="30" x14ac:dyDescent="0.25">
      <c r="B5" s="78">
        <v>1199</v>
      </c>
      <c r="C5" s="89" t="s">
        <v>47</v>
      </c>
      <c r="D5" s="84">
        <v>61.570599000000001</v>
      </c>
      <c r="E5" s="91">
        <v>30</v>
      </c>
      <c r="F5" s="87" t="s">
        <v>56</v>
      </c>
    </row>
    <row r="6" spans="2:6" x14ac:dyDescent="0.25">
      <c r="B6" s="78">
        <v>1221</v>
      </c>
      <c r="C6" s="89" t="s">
        <v>47</v>
      </c>
      <c r="D6" s="84">
        <v>45.238652000000002</v>
      </c>
      <c r="E6" s="91">
        <v>45.2</v>
      </c>
      <c r="F6" s="87" t="s">
        <v>55</v>
      </c>
    </row>
    <row r="7" spans="2:6" ht="30" x14ac:dyDescent="0.25">
      <c r="B7" s="78">
        <v>1304</v>
      </c>
      <c r="C7" s="89" t="s">
        <v>47</v>
      </c>
      <c r="D7" s="84">
        <v>59.981605000000002</v>
      </c>
      <c r="E7" s="91">
        <v>30</v>
      </c>
      <c r="F7" s="87" t="s">
        <v>54</v>
      </c>
    </row>
    <row r="8" spans="2:6" ht="30" x14ac:dyDescent="0.25">
      <c r="B8" s="78">
        <v>1307</v>
      </c>
      <c r="C8" s="89" t="s">
        <v>47</v>
      </c>
      <c r="D8" s="84">
        <v>16.001961000000001</v>
      </c>
      <c r="E8" s="91">
        <v>16</v>
      </c>
      <c r="F8" s="87" t="s">
        <v>53</v>
      </c>
    </row>
    <row r="9" spans="2:6" x14ac:dyDescent="0.25">
      <c r="B9" s="78">
        <v>1308</v>
      </c>
      <c r="C9" s="89" t="s">
        <v>46</v>
      </c>
      <c r="D9" s="84">
        <v>208.405034</v>
      </c>
      <c r="E9" s="91">
        <v>9</v>
      </c>
      <c r="F9" s="87"/>
    </row>
    <row r="10" spans="2:6" x14ac:dyDescent="0.25">
      <c r="B10" s="78">
        <v>1315</v>
      </c>
      <c r="C10" s="89" t="s">
        <v>46</v>
      </c>
      <c r="D10" s="84">
        <v>755.23617000000002</v>
      </c>
      <c r="E10" s="91">
        <v>45.124694173800002</v>
      </c>
      <c r="F10" s="87"/>
    </row>
    <row r="11" spans="2:6" x14ac:dyDescent="0.25">
      <c r="B11" s="78">
        <v>1361</v>
      </c>
      <c r="C11" s="89" t="s">
        <v>47</v>
      </c>
      <c r="D11" s="84">
        <v>46.182563999999999</v>
      </c>
      <c r="E11" s="91">
        <v>46.2</v>
      </c>
      <c r="F11" s="87"/>
    </row>
    <row r="12" spans="2:6" x14ac:dyDescent="0.25">
      <c r="B12" s="78">
        <v>1365</v>
      </c>
      <c r="C12" s="89" t="s">
        <v>47</v>
      </c>
      <c r="D12" s="84">
        <v>69.098025000000007</v>
      </c>
      <c r="E12" s="91">
        <v>35</v>
      </c>
      <c r="F12" s="87" t="s">
        <v>52</v>
      </c>
    </row>
    <row r="13" spans="2:6" x14ac:dyDescent="0.25">
      <c r="B13" s="78">
        <v>1369</v>
      </c>
      <c r="C13" s="89" t="s">
        <v>46</v>
      </c>
      <c r="D13" s="84">
        <v>228.72356600000001</v>
      </c>
      <c r="E13" s="91">
        <v>49.247608257400003</v>
      </c>
      <c r="F13" s="87"/>
    </row>
    <row r="14" spans="2:6" x14ac:dyDescent="0.25">
      <c r="B14" s="78">
        <v>1379</v>
      </c>
      <c r="C14" s="89" t="s">
        <v>47</v>
      </c>
      <c r="D14" s="84">
        <v>13.835252000000001</v>
      </c>
      <c r="E14" s="91">
        <v>13.8</v>
      </c>
      <c r="F14" s="87" t="s">
        <v>51</v>
      </c>
    </row>
    <row r="15" spans="2:6" x14ac:dyDescent="0.25">
      <c r="B15" s="78">
        <v>1404</v>
      </c>
      <c r="C15" s="89" t="s">
        <v>46</v>
      </c>
      <c r="D15" s="84">
        <v>863.405978</v>
      </c>
      <c r="E15" s="91">
        <v>111.97543989200001</v>
      </c>
      <c r="F15" s="87"/>
    </row>
    <row r="16" spans="2:6" ht="15" customHeight="1" x14ac:dyDescent="0.25">
      <c r="B16" s="78">
        <v>1416</v>
      </c>
      <c r="C16" s="89" t="s">
        <v>47</v>
      </c>
      <c r="D16" s="84">
        <v>98.323660000000004</v>
      </c>
      <c r="E16" s="91">
        <v>98.3</v>
      </c>
      <c r="F16" s="87" t="s">
        <v>50</v>
      </c>
    </row>
    <row r="17" spans="2:6" ht="45" x14ac:dyDescent="0.25">
      <c r="B17" s="275">
        <v>1423</v>
      </c>
      <c r="C17" s="89" t="s">
        <v>47</v>
      </c>
      <c r="D17" s="276">
        <v>425.02171499999997</v>
      </c>
      <c r="E17" s="91" t="s">
        <v>49</v>
      </c>
      <c r="F17" s="87" t="s">
        <v>48</v>
      </c>
    </row>
    <row r="18" spans="2:6" x14ac:dyDescent="0.25">
      <c r="B18" s="275"/>
      <c r="C18" s="89" t="s">
        <v>46</v>
      </c>
      <c r="D18" s="276"/>
      <c r="E18" s="91">
        <v>19.0061864071</v>
      </c>
      <c r="F18" s="87"/>
    </row>
    <row r="19" spans="2:6" x14ac:dyDescent="0.25">
      <c r="B19" s="275"/>
      <c r="C19" s="89" t="s">
        <v>46</v>
      </c>
      <c r="D19" s="276"/>
      <c r="E19" s="91">
        <v>23.549732874</v>
      </c>
      <c r="F19" s="87"/>
    </row>
    <row r="20" spans="2:6" x14ac:dyDescent="0.25">
      <c r="B20" s="78">
        <v>1433</v>
      </c>
      <c r="C20" s="89" t="s">
        <v>47</v>
      </c>
      <c r="D20" s="84">
        <v>34.920515999999999</v>
      </c>
      <c r="E20" s="91">
        <v>34.9</v>
      </c>
      <c r="F20" s="87"/>
    </row>
    <row r="21" spans="2:6" ht="15" customHeight="1" x14ac:dyDescent="0.25">
      <c r="B21" s="78">
        <v>1445</v>
      </c>
      <c r="C21" s="89" t="s">
        <v>46</v>
      </c>
      <c r="D21" s="84">
        <v>725.966904</v>
      </c>
      <c r="E21" s="91">
        <v>21.502440412399999</v>
      </c>
      <c r="F21" s="87"/>
    </row>
    <row r="22" spans="2:6" x14ac:dyDescent="0.25">
      <c r="B22" s="78">
        <v>1455</v>
      </c>
      <c r="C22" s="89" t="s">
        <v>47</v>
      </c>
      <c r="D22" s="84">
        <v>48.311664999999998</v>
      </c>
      <c r="E22" s="91">
        <v>48.3</v>
      </c>
      <c r="F22" s="87"/>
    </row>
    <row r="23" spans="2:6" x14ac:dyDescent="0.25">
      <c r="B23" s="78">
        <v>1477</v>
      </c>
      <c r="C23" s="89" t="s">
        <v>46</v>
      </c>
      <c r="D23" s="84">
        <v>29.074183999999999</v>
      </c>
      <c r="E23" s="91">
        <v>15.317334061499999</v>
      </c>
      <c r="F23" s="87"/>
    </row>
    <row r="24" spans="2:6" x14ac:dyDescent="0.25">
      <c r="B24" s="85">
        <v>1498</v>
      </c>
      <c r="C24" s="90" t="s">
        <v>46</v>
      </c>
      <c r="D24" s="86">
        <v>11.286441999999999</v>
      </c>
      <c r="E24" s="92">
        <v>11.2838185742</v>
      </c>
      <c r="F24" s="88"/>
    </row>
  </sheetData>
  <mergeCells count="3">
    <mergeCell ref="B17:B19"/>
    <mergeCell ref="D17:D19"/>
    <mergeCell ref="B2:F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8"/>
  <sheetViews>
    <sheetView workbookViewId="0">
      <selection activeCell="L4" sqref="L4"/>
    </sheetView>
  </sheetViews>
  <sheetFormatPr defaultRowHeight="15" x14ac:dyDescent="0.25"/>
  <cols>
    <col min="2" max="2" width="20.5703125" customWidth="1"/>
    <col min="3" max="3" width="19.85546875" customWidth="1"/>
    <col min="4" max="4" width="12.7109375" customWidth="1"/>
    <col min="5" max="5" width="17.5703125" customWidth="1"/>
    <col min="6" max="9" width="12.7109375" customWidth="1"/>
    <col min="12" max="13" width="11.28515625" bestFit="1" customWidth="1"/>
    <col min="14" max="14" width="11" bestFit="1" customWidth="1"/>
    <col min="18" max="20" width="9.140625" customWidth="1"/>
  </cols>
  <sheetData>
    <row r="1" spans="2:12" ht="15.75" thickBot="1" x14ac:dyDescent="0.3"/>
    <row r="2" spans="2:12" ht="19.5" thickBot="1" x14ac:dyDescent="0.35">
      <c r="B2" s="309" t="s">
        <v>45</v>
      </c>
      <c r="C2" s="310"/>
      <c r="D2" s="310"/>
      <c r="E2" s="310"/>
      <c r="F2" s="310"/>
      <c r="G2" s="310"/>
      <c r="H2" s="310"/>
      <c r="I2" s="311"/>
    </row>
    <row r="3" spans="2:12" ht="15.75" thickBot="1" x14ac:dyDescent="0.3"/>
    <row r="4" spans="2:12" x14ac:dyDescent="0.25">
      <c r="B4" s="25" t="s">
        <v>19</v>
      </c>
      <c r="C4" s="312">
        <v>1156</v>
      </c>
      <c r="D4" s="313"/>
      <c r="E4" s="313"/>
      <c r="F4" s="313"/>
      <c r="G4" s="314" t="s">
        <v>18</v>
      </c>
      <c r="H4" s="315"/>
      <c r="I4" s="26">
        <v>39.9</v>
      </c>
      <c r="L4" s="1"/>
    </row>
    <row r="5" spans="2:12" ht="15.75" thickBot="1" x14ac:dyDescent="0.3">
      <c r="B5" s="24" t="s">
        <v>17</v>
      </c>
      <c r="C5" s="316" t="s">
        <v>32</v>
      </c>
      <c r="D5" s="317"/>
      <c r="E5" s="317"/>
      <c r="F5" s="317"/>
      <c r="G5" s="318" t="s">
        <v>16</v>
      </c>
      <c r="H5" s="319"/>
      <c r="I5" s="27" t="s">
        <v>22</v>
      </c>
    </row>
    <row r="6" spans="2:12" ht="15.75" thickBot="1" x14ac:dyDescent="0.3">
      <c r="B6" s="23" t="s">
        <v>15</v>
      </c>
      <c r="C6" s="320" t="s">
        <v>14</v>
      </c>
      <c r="D6" s="321"/>
      <c r="E6" s="321"/>
      <c r="F6" s="322"/>
      <c r="G6" s="320" t="s">
        <v>13</v>
      </c>
      <c r="H6" s="321"/>
      <c r="I6" s="323"/>
    </row>
    <row r="7" spans="2:12" x14ac:dyDescent="0.25">
      <c r="B7" s="12" t="s">
        <v>4</v>
      </c>
      <c r="C7" s="53">
        <v>18.5</v>
      </c>
      <c r="D7" s="54">
        <v>16.2</v>
      </c>
      <c r="E7" s="55">
        <v>2</v>
      </c>
      <c r="F7" s="56">
        <v>3.2</v>
      </c>
      <c r="G7" s="53"/>
      <c r="H7" s="55"/>
      <c r="I7" s="57"/>
    </row>
    <row r="8" spans="2:12" ht="15" customHeight="1" x14ac:dyDescent="0.25">
      <c r="B8" s="8" t="s">
        <v>12</v>
      </c>
      <c r="C8" s="58" t="s">
        <v>11</v>
      </c>
      <c r="D8" s="59" t="s">
        <v>11</v>
      </c>
      <c r="E8" s="60" t="s">
        <v>10</v>
      </c>
      <c r="F8" s="61" t="s">
        <v>10</v>
      </c>
      <c r="G8" s="58"/>
      <c r="H8" s="60"/>
      <c r="I8" s="62"/>
    </row>
    <row r="9" spans="2:12" x14ac:dyDescent="0.25">
      <c r="B9" s="8" t="s">
        <v>9</v>
      </c>
      <c r="C9" s="58" t="s">
        <v>34</v>
      </c>
      <c r="D9" s="59" t="s">
        <v>33</v>
      </c>
      <c r="E9" s="60" t="s">
        <v>34</v>
      </c>
      <c r="F9" s="61" t="s">
        <v>33</v>
      </c>
      <c r="G9" s="58"/>
      <c r="H9" s="60"/>
      <c r="I9" s="62"/>
    </row>
    <row r="10" spans="2:12" ht="15.75" thickBot="1" x14ac:dyDescent="0.3">
      <c r="B10" s="16" t="s">
        <v>8</v>
      </c>
      <c r="C10" s="324" t="s">
        <v>7</v>
      </c>
      <c r="D10" s="325"/>
      <c r="E10" s="325"/>
      <c r="F10" s="326"/>
      <c r="G10" s="49"/>
      <c r="H10" s="51"/>
      <c r="I10" s="52"/>
    </row>
    <row r="11" spans="2:12" x14ac:dyDescent="0.25">
      <c r="B11" s="12" t="s">
        <v>4</v>
      </c>
      <c r="C11" s="53">
        <v>21.8</v>
      </c>
      <c r="D11" s="54">
        <v>8.3000000000000007</v>
      </c>
      <c r="E11" s="55">
        <v>6.2</v>
      </c>
      <c r="F11" s="55">
        <v>3.6</v>
      </c>
      <c r="G11" s="53"/>
      <c r="H11" s="55"/>
      <c r="I11" s="57"/>
    </row>
    <row r="12" spans="2:12" x14ac:dyDescent="0.25">
      <c r="B12" s="8" t="s">
        <v>6</v>
      </c>
      <c r="C12" s="58" t="s">
        <v>35</v>
      </c>
      <c r="D12" s="59">
        <v>118</v>
      </c>
      <c r="E12" s="60">
        <v>127</v>
      </c>
      <c r="F12" s="60">
        <v>157</v>
      </c>
      <c r="G12" s="58"/>
      <c r="H12" s="60"/>
      <c r="I12" s="62"/>
    </row>
    <row r="13" spans="2:12" ht="45" x14ac:dyDescent="0.25">
      <c r="B13" s="70" t="s">
        <v>21</v>
      </c>
      <c r="C13" s="63" t="s">
        <v>40</v>
      </c>
      <c r="D13" s="64" t="s">
        <v>38</v>
      </c>
      <c r="E13" s="65" t="s">
        <v>37</v>
      </c>
      <c r="F13" s="60" t="s">
        <v>36</v>
      </c>
      <c r="G13" s="63"/>
      <c r="H13" s="65"/>
      <c r="I13" s="62"/>
    </row>
    <row r="14" spans="2:12" ht="30.75" thickBot="1" x14ac:dyDescent="0.3">
      <c r="B14" s="16" t="s">
        <v>5</v>
      </c>
      <c r="C14" s="72" t="s">
        <v>41</v>
      </c>
      <c r="D14" s="50">
        <v>24.3</v>
      </c>
      <c r="E14" s="71" t="s">
        <v>39</v>
      </c>
      <c r="F14" s="51">
        <v>32.6</v>
      </c>
      <c r="G14" s="49"/>
      <c r="H14" s="51"/>
      <c r="I14" s="52"/>
    </row>
    <row r="15" spans="2:12" x14ac:dyDescent="0.25">
      <c r="B15" s="12" t="s">
        <v>4</v>
      </c>
      <c r="C15" s="66">
        <v>19.600000000000001</v>
      </c>
      <c r="D15" s="67">
        <v>6.8</v>
      </c>
      <c r="E15" s="68">
        <v>4.8</v>
      </c>
      <c r="F15" s="68">
        <v>8.6999999999999993</v>
      </c>
      <c r="G15" s="66"/>
      <c r="H15" s="68"/>
      <c r="I15" s="69"/>
    </row>
    <row r="16" spans="2:12" ht="45" x14ac:dyDescent="0.25">
      <c r="B16" s="77" t="s">
        <v>3</v>
      </c>
      <c r="C16" s="58">
        <v>13</v>
      </c>
      <c r="D16" s="59">
        <v>6</v>
      </c>
      <c r="E16" s="60">
        <v>8</v>
      </c>
      <c r="F16" s="65" t="s">
        <v>42</v>
      </c>
      <c r="G16" s="58"/>
      <c r="H16" s="60"/>
      <c r="I16" s="62"/>
    </row>
    <row r="17" spans="2:9" x14ac:dyDescent="0.25">
      <c r="B17" s="6" t="s">
        <v>2</v>
      </c>
      <c r="C17" s="305" t="s">
        <v>43</v>
      </c>
      <c r="D17" s="306"/>
      <c r="E17" s="306"/>
      <c r="F17" s="307"/>
      <c r="G17" s="305"/>
      <c r="H17" s="306"/>
      <c r="I17" s="308"/>
    </row>
    <row r="18" spans="2:9" s="2" customFormat="1" ht="30" customHeight="1" thickBot="1" x14ac:dyDescent="0.3">
      <c r="B18" s="3" t="s">
        <v>1</v>
      </c>
      <c r="C18" s="285" t="s">
        <v>44</v>
      </c>
      <c r="D18" s="286"/>
      <c r="E18" s="286"/>
      <c r="F18" s="287"/>
      <c r="G18" s="285"/>
      <c r="H18" s="286"/>
      <c r="I18" s="288"/>
    </row>
    <row r="19" spans="2:9" x14ac:dyDescent="0.25">
      <c r="B19" s="289"/>
      <c r="C19" s="290"/>
      <c r="D19" s="290"/>
      <c r="E19" s="290"/>
      <c r="F19" s="290"/>
      <c r="G19" s="290"/>
      <c r="H19" s="290"/>
      <c r="I19" s="291"/>
    </row>
    <row r="20" spans="2:9" ht="15.75" thickBot="1" x14ac:dyDescent="0.3">
      <c r="B20" s="292"/>
      <c r="C20" s="293"/>
      <c r="D20" s="293"/>
      <c r="E20" s="293"/>
      <c r="F20" s="293"/>
      <c r="G20" s="293"/>
      <c r="H20" s="293"/>
      <c r="I20" s="294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295" t="s">
        <v>61</v>
      </c>
      <c r="C23" s="296"/>
      <c r="D23" s="296"/>
      <c r="E23" s="296"/>
      <c r="F23" s="296"/>
      <c r="G23" s="296"/>
      <c r="H23" s="296"/>
      <c r="I23" s="297"/>
    </row>
    <row r="24" spans="2:9" x14ac:dyDescent="0.25">
      <c r="B24" s="298"/>
      <c r="C24" s="299"/>
      <c r="D24" s="299"/>
      <c r="E24" s="299"/>
      <c r="F24" s="299"/>
      <c r="G24" s="299"/>
      <c r="H24" s="299"/>
      <c r="I24" s="300"/>
    </row>
    <row r="25" spans="2:9" ht="15.75" thickBot="1" x14ac:dyDescent="0.3">
      <c r="B25" s="301"/>
      <c r="C25" s="302"/>
      <c r="D25" s="302"/>
      <c r="E25" s="302"/>
      <c r="F25" s="302"/>
      <c r="G25" s="302"/>
      <c r="H25" s="302"/>
      <c r="I25" s="303"/>
    </row>
    <row r="26" spans="2:9" x14ac:dyDescent="0.25">
      <c r="B26" s="304" t="s">
        <v>26</v>
      </c>
      <c r="C26" s="296"/>
      <c r="D26" s="296"/>
      <c r="E26" s="296"/>
      <c r="F26" s="296"/>
      <c r="G26" s="296"/>
      <c r="H26" s="296"/>
      <c r="I26" s="297"/>
    </row>
    <row r="27" spans="2:9" x14ac:dyDescent="0.25">
      <c r="B27" s="298"/>
      <c r="C27" s="299"/>
      <c r="D27" s="299"/>
      <c r="E27" s="299"/>
      <c r="F27" s="299"/>
      <c r="G27" s="299"/>
      <c r="H27" s="299"/>
      <c r="I27" s="300"/>
    </row>
    <row r="28" spans="2:9" ht="15.75" thickBot="1" x14ac:dyDescent="0.3">
      <c r="B28" s="301"/>
      <c r="C28" s="302"/>
      <c r="D28" s="302"/>
      <c r="E28" s="302"/>
      <c r="F28" s="302"/>
      <c r="G28" s="302"/>
      <c r="H28" s="302"/>
      <c r="I28" s="303"/>
    </row>
  </sheetData>
  <mergeCells count="15">
    <mergeCell ref="C17:F17"/>
    <mergeCell ref="G17:I17"/>
    <mergeCell ref="B2:I2"/>
    <mergeCell ref="C4:F4"/>
    <mergeCell ref="G4:H4"/>
    <mergeCell ref="C5:F5"/>
    <mergeCell ref="G5:H5"/>
    <mergeCell ref="C6:F6"/>
    <mergeCell ref="G6:I6"/>
    <mergeCell ref="C10:F10"/>
    <mergeCell ref="C18:F18"/>
    <mergeCell ref="G18:I18"/>
    <mergeCell ref="B19:I20"/>
    <mergeCell ref="B23:I25"/>
    <mergeCell ref="B26:I2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1"/>
  <sheetViews>
    <sheetView tabSelected="1" zoomScaleNormal="100" workbookViewId="0">
      <selection activeCell="B2" sqref="B2:D2"/>
    </sheetView>
  </sheetViews>
  <sheetFormatPr defaultRowHeight="15" x14ac:dyDescent="0.25"/>
  <cols>
    <col min="2" max="2" width="15.7109375" customWidth="1"/>
    <col min="3" max="4" width="18.7109375" customWidth="1"/>
    <col min="5" max="5" width="19.7109375" customWidth="1"/>
    <col min="7" max="7" width="15.7109375" customWidth="1"/>
    <col min="8" max="9" width="17.7109375" customWidth="1"/>
    <col min="10" max="10" width="19.7109375" customWidth="1"/>
    <col min="13" max="13" width="12" bestFit="1" customWidth="1"/>
    <col min="14" max="14" width="9.42578125" bestFit="1" customWidth="1"/>
  </cols>
  <sheetData>
    <row r="1" spans="2:14" ht="15.75" thickBot="1" x14ac:dyDescent="0.3"/>
    <row r="2" spans="2:14" ht="15" customHeight="1" x14ac:dyDescent="0.25">
      <c r="B2" s="282" t="s">
        <v>190</v>
      </c>
      <c r="C2" s="283"/>
      <c r="D2" s="284"/>
      <c r="E2" s="280" t="s">
        <v>29</v>
      </c>
      <c r="G2" s="282" t="s">
        <v>190</v>
      </c>
      <c r="H2" s="283"/>
      <c r="I2" s="284"/>
      <c r="J2" s="280" t="s">
        <v>29</v>
      </c>
    </row>
    <row r="3" spans="2:14" ht="15.75" thickBot="1" x14ac:dyDescent="0.3">
      <c r="B3" s="251" t="s">
        <v>20</v>
      </c>
      <c r="C3" s="252" t="s">
        <v>25</v>
      </c>
      <c r="D3" s="253" t="s">
        <v>24</v>
      </c>
      <c r="E3" s="281"/>
      <c r="G3" s="251" t="s">
        <v>15</v>
      </c>
      <c r="H3" s="252" t="s">
        <v>25</v>
      </c>
      <c r="I3" s="253" t="s">
        <v>24</v>
      </c>
      <c r="J3" s="281"/>
      <c r="M3" s="161"/>
      <c r="N3" s="1"/>
    </row>
    <row r="4" spans="2:14" x14ac:dyDescent="0.25">
      <c r="B4" s="117" t="s">
        <v>248</v>
      </c>
      <c r="C4" s="236">
        <f>2.6</f>
        <v>2.6</v>
      </c>
      <c r="D4" s="241">
        <v>2.4</v>
      </c>
      <c r="E4" s="116">
        <f>C4-D4</f>
        <v>0.20000000000000018</v>
      </c>
      <c r="G4" s="124" t="s">
        <v>137</v>
      </c>
      <c r="H4" s="37">
        <f>1.4+1.2+4+2.5+12.1+26.7</f>
        <v>47.9</v>
      </c>
      <c r="I4" s="31">
        <f>2.4+6.6+12+27.4</f>
        <v>48.4</v>
      </c>
      <c r="J4" s="123">
        <f>H4-I4</f>
        <v>-0.5</v>
      </c>
      <c r="M4" s="157"/>
      <c r="N4" s="184"/>
    </row>
    <row r="5" spans="2:14" x14ac:dyDescent="0.25">
      <c r="B5" s="117">
        <v>2017</v>
      </c>
      <c r="C5" s="29">
        <v>9.9</v>
      </c>
      <c r="D5" s="30">
        <v>10.3</v>
      </c>
      <c r="E5" s="116">
        <f>C5-D5</f>
        <v>-0.40000000000000036</v>
      </c>
      <c r="G5" s="124" t="s">
        <v>136</v>
      </c>
      <c r="H5" s="37">
        <f>28.3+1.8+27.7+16.3+63.7+21.8+0.3</f>
        <v>159.90000000000003</v>
      </c>
      <c r="I5" s="31">
        <f>28.6+27.7+16.5+63.9+22</f>
        <v>158.69999999999999</v>
      </c>
      <c r="J5" s="125">
        <f>H5-I5</f>
        <v>1.2000000000000455</v>
      </c>
      <c r="L5" s="254"/>
    </row>
    <row r="6" spans="2:14" x14ac:dyDescent="0.25">
      <c r="B6" s="117" t="s">
        <v>264</v>
      </c>
      <c r="C6" s="29">
        <v>6.5</v>
      </c>
      <c r="D6" s="30">
        <v>6.6</v>
      </c>
      <c r="E6" s="116">
        <f>C6-D6</f>
        <v>-9.9999999999999645E-2</v>
      </c>
      <c r="G6" s="124" t="s">
        <v>138</v>
      </c>
      <c r="H6" s="37">
        <f>9.9+0.2+126.1+23.4</f>
        <v>159.6</v>
      </c>
      <c r="I6" s="31">
        <f>10.3+126.4+26.6</f>
        <v>163.30000000000001</v>
      </c>
      <c r="J6" s="125">
        <f>H6-I6</f>
        <v>-3.7000000000000171</v>
      </c>
      <c r="L6" s="254"/>
    </row>
    <row r="7" spans="2:14" ht="15.75" thickBot="1" x14ac:dyDescent="0.3">
      <c r="B7" s="117">
        <v>2034</v>
      </c>
      <c r="C7" s="29">
        <v>12.1</v>
      </c>
      <c r="D7" s="30">
        <v>12</v>
      </c>
      <c r="E7" s="116">
        <f>C7-D7</f>
        <v>9.9999999999999645E-2</v>
      </c>
      <c r="G7" s="124" t="s">
        <v>135</v>
      </c>
      <c r="H7" s="37">
        <f>8.2+0.1+19.8+2+14.6+8.4</f>
        <v>53.1</v>
      </c>
      <c r="I7" s="31">
        <f>8.3+20+2+14.8+8.4</f>
        <v>53.5</v>
      </c>
      <c r="J7" s="126">
        <f>H7-I7</f>
        <v>-0.39999999999999858</v>
      </c>
    </row>
    <row r="8" spans="2:14" ht="15.75" thickBot="1" x14ac:dyDescent="0.3">
      <c r="B8" s="117">
        <v>2098</v>
      </c>
      <c r="C8" s="29">
        <v>26.9</v>
      </c>
      <c r="D8" s="30">
        <v>27.4</v>
      </c>
      <c r="E8" s="116">
        <f>C8-D8</f>
        <v>-0.5</v>
      </c>
      <c r="G8" s="118" t="s">
        <v>28</v>
      </c>
      <c r="H8" s="119">
        <f>SUM(H4:H7)</f>
        <v>420.50000000000006</v>
      </c>
      <c r="I8" s="120">
        <f>SUM(I4:I7)</f>
        <v>423.9</v>
      </c>
      <c r="J8" s="127">
        <f>H8-I8</f>
        <v>-3.3999999999999204</v>
      </c>
    </row>
    <row r="9" spans="2:14" x14ac:dyDescent="0.25">
      <c r="B9" s="117">
        <v>2101</v>
      </c>
      <c r="C9" s="29">
        <v>126.1</v>
      </c>
      <c r="D9" s="30">
        <v>126.4</v>
      </c>
      <c r="E9" s="116">
        <f>C9-D9</f>
        <v>-0.30000000000001137</v>
      </c>
      <c r="G9" s="128" t="s">
        <v>11</v>
      </c>
      <c r="H9" s="129">
        <f>0.1+4+2.5+12.1+24.8+0.2+125.7+21.4+1.5+27.7+0.4+16.3+0.1+7.9+16.2+2+5.6+7.4</f>
        <v>275.90000000000003</v>
      </c>
      <c r="I9" s="130">
        <f>1.5+6.6+6.6+11.7+25.7+120.3+24.4+26.4+3+16.5+20+62.8+2+5.8+8.4</f>
        <v>341.7</v>
      </c>
      <c r="J9" s="123">
        <f>H9-I9</f>
        <v>-65.799999999999955</v>
      </c>
    </row>
    <row r="10" spans="2:14" ht="15.75" thickBot="1" x14ac:dyDescent="0.3">
      <c r="B10" s="117">
        <v>2213</v>
      </c>
      <c r="C10" s="29">
        <v>28.3</v>
      </c>
      <c r="D10" s="30">
        <v>28.6</v>
      </c>
      <c r="E10" s="116">
        <f>C10-D10</f>
        <v>-0.30000000000000071</v>
      </c>
      <c r="G10" s="131" t="s">
        <v>10</v>
      </c>
      <c r="H10" s="132">
        <f>1.3+1.2+9.9+1.9+0.4+28.3+2+0.3+7.8+11.9+47.5+21.8+9+0.3+1</f>
        <v>144.60000000000002</v>
      </c>
      <c r="I10" s="133">
        <f>0.9+3.7+0.3+1.7+6.1+28.6+2.2+1.3+5.3+1.1+16.2+14.8</f>
        <v>82.199999999999989</v>
      </c>
      <c r="J10" s="126">
        <f>H10-I10</f>
        <v>62.400000000000034</v>
      </c>
    </row>
    <row r="11" spans="2:14" ht="15.75" thickBot="1" x14ac:dyDescent="0.3">
      <c r="B11" s="117">
        <v>2262</v>
      </c>
      <c r="C11" s="29">
        <v>25.2</v>
      </c>
      <c r="D11" s="30">
        <v>26.6</v>
      </c>
      <c r="E11" s="116">
        <f>C11-D11</f>
        <v>-1.4000000000000021</v>
      </c>
      <c r="G11" s="118" t="s">
        <v>28</v>
      </c>
      <c r="H11" s="119">
        <f>SUM(H9:H10)</f>
        <v>420.50000000000006</v>
      </c>
      <c r="I11" s="122">
        <f>SUM(I9:I10)</f>
        <v>423.9</v>
      </c>
      <c r="J11" s="127">
        <f>H11-I11</f>
        <v>-3.3999999999999204</v>
      </c>
    </row>
    <row r="12" spans="2:14" x14ac:dyDescent="0.25">
      <c r="B12" s="273">
        <v>2310</v>
      </c>
      <c r="C12" s="29">
        <v>27.7</v>
      </c>
      <c r="D12" s="30">
        <v>27.7</v>
      </c>
      <c r="E12" s="116">
        <f>C12-D12</f>
        <v>0</v>
      </c>
    </row>
    <row r="13" spans="2:14" x14ac:dyDescent="0.25">
      <c r="B13" s="117">
        <v>2365</v>
      </c>
      <c r="C13" s="29">
        <v>8.1999999999999993</v>
      </c>
      <c r="D13" s="30">
        <v>8.3000000000000007</v>
      </c>
      <c r="E13" s="116">
        <f>C13-D13</f>
        <v>-0.10000000000000142</v>
      </c>
    </row>
    <row r="14" spans="2:14" x14ac:dyDescent="0.25">
      <c r="B14" s="117">
        <v>2369</v>
      </c>
      <c r="C14" s="29">
        <v>16.399999999999999</v>
      </c>
      <c r="D14" s="30">
        <v>16.5</v>
      </c>
      <c r="E14" s="116">
        <f>C14-D14</f>
        <v>-0.10000000000000142</v>
      </c>
    </row>
    <row r="15" spans="2:14" ht="15" customHeight="1" x14ac:dyDescent="0.25">
      <c r="B15" s="117" t="s">
        <v>276</v>
      </c>
      <c r="C15" s="29">
        <v>19.8</v>
      </c>
      <c r="D15" s="30">
        <v>20</v>
      </c>
      <c r="E15" s="116">
        <f>C15-D15</f>
        <v>-0.19999999999999929</v>
      </c>
    </row>
    <row r="16" spans="2:14" ht="15" customHeight="1" x14ac:dyDescent="0.25">
      <c r="B16" s="273" t="s">
        <v>272</v>
      </c>
      <c r="C16" s="29">
        <v>65.7</v>
      </c>
      <c r="D16" s="30">
        <v>65.900000000000006</v>
      </c>
      <c r="E16" s="116">
        <f>C16-D16</f>
        <v>-0.20000000000000284</v>
      </c>
    </row>
    <row r="17" spans="2:5" x14ac:dyDescent="0.25">
      <c r="B17" s="117">
        <v>2476</v>
      </c>
      <c r="C17" s="111">
        <v>21.8</v>
      </c>
      <c r="D17" s="237">
        <v>22</v>
      </c>
      <c r="E17" s="116">
        <f>C17-D17</f>
        <v>-0.19999999999999929</v>
      </c>
    </row>
    <row r="18" spans="2:5" x14ac:dyDescent="0.25">
      <c r="B18" s="117">
        <v>2535</v>
      </c>
      <c r="C18" s="111">
        <v>14.9</v>
      </c>
      <c r="D18" s="237">
        <v>14.8</v>
      </c>
      <c r="E18" s="116">
        <f>C18-D18</f>
        <v>9.9999999999999645E-2</v>
      </c>
    </row>
    <row r="19" spans="2:5" ht="15.75" thickBot="1" x14ac:dyDescent="0.3">
      <c r="B19" s="117">
        <v>2696</v>
      </c>
      <c r="C19" s="111">
        <v>8.4</v>
      </c>
      <c r="D19" s="237">
        <v>8.4</v>
      </c>
      <c r="E19" s="116">
        <f>C19-D19</f>
        <v>0</v>
      </c>
    </row>
    <row r="20" spans="2:5" ht="15.75" thickBot="1" x14ac:dyDescent="0.3">
      <c r="B20" s="118" t="s">
        <v>23</v>
      </c>
      <c r="C20" s="119">
        <f>SUM(C4:C19)</f>
        <v>420.49999999999994</v>
      </c>
      <c r="D20" s="120">
        <f>SUM(D4:D19)</f>
        <v>423.90000000000003</v>
      </c>
      <c r="E20" s="121">
        <f>C20-D20</f>
        <v>-3.4000000000000909</v>
      </c>
    </row>
    <row r="21" spans="2:5" x14ac:dyDescent="0.25">
      <c r="E21" s="38"/>
    </row>
  </sheetData>
  <mergeCells count="4">
    <mergeCell ref="E2:E3"/>
    <mergeCell ref="J2:J3"/>
    <mergeCell ref="B2:D2"/>
    <mergeCell ref="G2:I2"/>
  </mergeCell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="80" zoomScaleNormal="80" workbookViewId="0">
      <selection activeCell="B34" sqref="B34"/>
    </sheetView>
  </sheetViews>
  <sheetFormatPr defaultRowHeight="15" x14ac:dyDescent="0.25"/>
  <cols>
    <col min="1" max="1" width="9.140625" style="157"/>
    <col min="2" max="2" width="20.5703125" customWidth="1"/>
    <col min="3" max="6" width="15.7109375" customWidth="1"/>
    <col min="7" max="8" width="20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5" ht="15.75" thickBot="1" x14ac:dyDescent="0.3"/>
    <row r="2" spans="1:25" ht="19.5" thickBot="1" x14ac:dyDescent="0.35">
      <c r="B2" s="335" t="s">
        <v>175</v>
      </c>
      <c r="C2" s="336"/>
      <c r="D2" s="336"/>
      <c r="E2" s="336"/>
      <c r="F2" s="336"/>
      <c r="G2" s="336"/>
      <c r="H2" s="337"/>
      <c r="J2" s="1" t="s">
        <v>0</v>
      </c>
      <c r="Y2" s="1" t="s">
        <v>198</v>
      </c>
    </row>
    <row r="3" spans="1:25" ht="15.75" thickBot="1" x14ac:dyDescent="0.3"/>
    <row r="4" spans="1:25" x14ac:dyDescent="0.25">
      <c r="B4" s="25" t="s">
        <v>19</v>
      </c>
      <c r="C4" s="312">
        <v>2014</v>
      </c>
      <c r="D4" s="313"/>
      <c r="E4" s="312">
        <v>2019</v>
      </c>
      <c r="F4" s="313"/>
      <c r="G4" s="226" t="s">
        <v>18</v>
      </c>
      <c r="H4" s="153">
        <v>2.6</v>
      </c>
    </row>
    <row r="5" spans="1:25" ht="15.75" thickBot="1" x14ac:dyDescent="0.3">
      <c r="B5" s="24" t="s">
        <v>17</v>
      </c>
      <c r="C5" s="316" t="s">
        <v>116</v>
      </c>
      <c r="D5" s="317"/>
      <c r="E5" s="316" t="s">
        <v>116</v>
      </c>
      <c r="F5" s="317"/>
      <c r="G5" s="227" t="s">
        <v>16</v>
      </c>
      <c r="H5" s="154">
        <v>2.4</v>
      </c>
    </row>
    <row r="6" spans="1:25" ht="15.75" thickBot="1" x14ac:dyDescent="0.3">
      <c r="B6" s="23" t="s">
        <v>15</v>
      </c>
      <c r="C6" s="320" t="s">
        <v>188</v>
      </c>
      <c r="D6" s="322"/>
      <c r="E6" s="320" t="s">
        <v>189</v>
      </c>
      <c r="F6" s="322"/>
      <c r="G6" s="338" t="s">
        <v>13</v>
      </c>
      <c r="H6" s="339"/>
    </row>
    <row r="7" spans="1:25" x14ac:dyDescent="0.25">
      <c r="B7" s="12" t="s">
        <v>4</v>
      </c>
      <c r="C7" s="199">
        <v>1.3</v>
      </c>
      <c r="D7" s="21">
        <v>0.1</v>
      </c>
      <c r="E7" s="327">
        <v>1.2</v>
      </c>
      <c r="F7" s="331"/>
      <c r="G7" s="22">
        <v>1.5</v>
      </c>
      <c r="H7" s="20">
        <v>0.9</v>
      </c>
    </row>
    <row r="8" spans="1:25" ht="15" customHeight="1" thickBot="1" x14ac:dyDescent="0.3">
      <c r="B8" s="8" t="s">
        <v>12</v>
      </c>
      <c r="C8" s="198" t="s">
        <v>10</v>
      </c>
      <c r="D8" s="5" t="s">
        <v>11</v>
      </c>
      <c r="E8" s="329" t="s">
        <v>10</v>
      </c>
      <c r="F8" s="332"/>
      <c r="G8" s="7" t="s">
        <v>11</v>
      </c>
      <c r="H8" s="4" t="s">
        <v>10</v>
      </c>
    </row>
    <row r="9" spans="1:25" x14ac:dyDescent="0.25">
      <c r="B9" s="12" t="s">
        <v>4</v>
      </c>
      <c r="C9" s="327">
        <v>1.4</v>
      </c>
      <c r="D9" s="331"/>
      <c r="E9" s="327">
        <v>1.2</v>
      </c>
      <c r="F9" s="331"/>
      <c r="G9" s="327">
        <v>2.4</v>
      </c>
      <c r="H9" s="328"/>
    </row>
    <row r="10" spans="1:25" ht="15.75" thickBot="1" x14ac:dyDescent="0.3">
      <c r="B10" s="8" t="s">
        <v>9</v>
      </c>
      <c r="C10" s="329" t="s">
        <v>137</v>
      </c>
      <c r="D10" s="332"/>
      <c r="E10" s="329" t="s">
        <v>137</v>
      </c>
      <c r="F10" s="332"/>
      <c r="G10" s="329" t="s">
        <v>137</v>
      </c>
      <c r="H10" s="330"/>
    </row>
    <row r="11" spans="1:25" x14ac:dyDescent="0.25">
      <c r="B11" s="12" t="s">
        <v>4</v>
      </c>
      <c r="C11" s="327">
        <v>1.4</v>
      </c>
      <c r="D11" s="331"/>
      <c r="E11" s="327">
        <v>1.2</v>
      </c>
      <c r="F11" s="331"/>
      <c r="G11" s="327">
        <v>2.4</v>
      </c>
      <c r="H11" s="328"/>
    </row>
    <row r="12" spans="1:25" ht="15.75" thickBot="1" x14ac:dyDescent="0.3">
      <c r="B12" s="16" t="s">
        <v>8</v>
      </c>
      <c r="C12" s="329" t="s">
        <v>130</v>
      </c>
      <c r="D12" s="332"/>
      <c r="E12" s="329" t="s">
        <v>130</v>
      </c>
      <c r="F12" s="332"/>
      <c r="G12" s="329" t="s">
        <v>130</v>
      </c>
      <c r="H12" s="330"/>
    </row>
    <row r="13" spans="1:25" x14ac:dyDescent="0.25">
      <c r="B13" s="12" t="s">
        <v>4</v>
      </c>
      <c r="C13" s="327">
        <v>1.4</v>
      </c>
      <c r="D13" s="331"/>
      <c r="E13" s="22">
        <v>1.1000000000000001</v>
      </c>
      <c r="F13" s="21">
        <v>0.1</v>
      </c>
      <c r="G13" s="22">
        <v>2.2999999999999998</v>
      </c>
      <c r="H13" s="155">
        <v>0.1</v>
      </c>
    </row>
    <row r="14" spans="1:25" x14ac:dyDescent="0.25">
      <c r="B14" s="8" t="s">
        <v>6</v>
      </c>
      <c r="C14" s="305">
        <v>332</v>
      </c>
      <c r="D14" s="333"/>
      <c r="E14" s="7">
        <v>332</v>
      </c>
      <c r="F14" s="5">
        <v>53</v>
      </c>
      <c r="G14" s="7">
        <v>332</v>
      </c>
      <c r="H14" s="4">
        <v>173</v>
      </c>
    </row>
    <row r="15" spans="1:25" s="2" customFormat="1" x14ac:dyDescent="0.25">
      <c r="A15" s="158"/>
      <c r="B15" s="70" t="s">
        <v>21</v>
      </c>
      <c r="C15" s="340" t="s">
        <v>71</v>
      </c>
      <c r="D15" s="341"/>
      <c r="E15" s="63" t="s">
        <v>71</v>
      </c>
      <c r="F15" s="60" t="s">
        <v>71</v>
      </c>
      <c r="G15" s="63" t="s">
        <v>71</v>
      </c>
      <c r="H15" s="62" t="s">
        <v>147</v>
      </c>
      <c r="J15"/>
      <c r="K15"/>
      <c r="L15" s="79"/>
    </row>
    <row r="16" spans="1:25" ht="15.75" thickBot="1" x14ac:dyDescent="0.3">
      <c r="B16" s="16" t="s">
        <v>5</v>
      </c>
      <c r="C16" s="329">
        <v>32.6</v>
      </c>
      <c r="D16" s="332"/>
      <c r="E16" s="15">
        <v>32.6</v>
      </c>
      <c r="F16" s="14">
        <v>16.5</v>
      </c>
      <c r="G16" s="15">
        <v>32.6</v>
      </c>
      <c r="H16" s="223">
        <v>26</v>
      </c>
      <c r="J16" s="103"/>
      <c r="K16" s="103"/>
    </row>
    <row r="17" spans="1:10" x14ac:dyDescent="0.25">
      <c r="B17" s="12" t="s">
        <v>4</v>
      </c>
      <c r="C17" s="327">
        <v>1.4</v>
      </c>
      <c r="D17" s="331"/>
      <c r="E17" s="22">
        <v>1.1000000000000001</v>
      </c>
      <c r="F17" s="21">
        <v>0.1</v>
      </c>
      <c r="G17" s="11">
        <v>2.2999999999999998</v>
      </c>
      <c r="H17" s="9">
        <v>0.1</v>
      </c>
    </row>
    <row r="18" spans="1:10" s="2" customFormat="1" x14ac:dyDescent="0.25">
      <c r="A18" s="158"/>
      <c r="B18" s="77" t="s">
        <v>3</v>
      </c>
      <c r="C18" s="305">
        <v>19</v>
      </c>
      <c r="D18" s="333"/>
      <c r="E18" s="58">
        <v>19</v>
      </c>
      <c r="F18" s="65">
        <v>7</v>
      </c>
      <c r="G18" s="58">
        <v>19</v>
      </c>
      <c r="H18" s="104">
        <v>17</v>
      </c>
    </row>
    <row r="19" spans="1:10" x14ac:dyDescent="0.25">
      <c r="B19" s="6" t="s">
        <v>2</v>
      </c>
      <c r="C19" s="305" t="s">
        <v>131</v>
      </c>
      <c r="D19" s="307"/>
      <c r="E19" s="305" t="s">
        <v>22</v>
      </c>
      <c r="F19" s="307"/>
      <c r="G19" s="334" t="s">
        <v>194</v>
      </c>
      <c r="H19" s="308"/>
    </row>
    <row r="20" spans="1:10" s="2" customFormat="1" ht="15.75" thickBot="1" x14ac:dyDescent="0.3">
      <c r="A20" s="158"/>
      <c r="B20" s="3" t="s">
        <v>1</v>
      </c>
      <c r="C20" s="285" t="s">
        <v>22</v>
      </c>
      <c r="D20" s="287"/>
      <c r="E20" s="285" t="s">
        <v>22</v>
      </c>
      <c r="F20" s="287"/>
      <c r="G20" s="285" t="s">
        <v>22</v>
      </c>
      <c r="H20" s="288"/>
    </row>
    <row r="21" spans="1:10" x14ac:dyDescent="0.25">
      <c r="B21" s="162" t="s">
        <v>127</v>
      </c>
      <c r="C21" s="163"/>
      <c r="D21" s="163"/>
      <c r="E21" s="163"/>
      <c r="F21" s="163"/>
      <c r="G21" s="163"/>
      <c r="H21" s="164"/>
    </row>
    <row r="22" spans="1:10" x14ac:dyDescent="0.25">
      <c r="B22" s="165" t="s">
        <v>183</v>
      </c>
      <c r="C22" s="166" t="s">
        <v>191</v>
      </c>
      <c r="D22" s="166"/>
      <c r="E22" s="166"/>
      <c r="F22" s="166"/>
      <c r="G22" s="166"/>
      <c r="H22" s="167"/>
    </row>
    <row r="23" spans="1:10" x14ac:dyDescent="0.25">
      <c r="B23" s="165" t="s">
        <v>184</v>
      </c>
      <c r="C23" s="166" t="s">
        <v>191</v>
      </c>
      <c r="D23" s="166"/>
      <c r="E23" s="166"/>
      <c r="F23" s="166"/>
      <c r="G23" s="166"/>
      <c r="H23" s="167"/>
    </row>
    <row r="24" spans="1:10" x14ac:dyDescent="0.25">
      <c r="B24" s="165" t="s">
        <v>185</v>
      </c>
      <c r="C24" s="166" t="s">
        <v>195</v>
      </c>
      <c r="D24" s="166"/>
      <c r="E24" s="166"/>
      <c r="F24" s="166"/>
      <c r="G24" s="166"/>
      <c r="H24" s="167"/>
    </row>
    <row r="25" spans="1:10" x14ac:dyDescent="0.25">
      <c r="B25" s="165"/>
      <c r="C25" s="166" t="s">
        <v>192</v>
      </c>
      <c r="D25" s="166"/>
      <c r="E25" s="166"/>
      <c r="F25" s="166"/>
      <c r="G25" s="166"/>
      <c r="H25" s="167"/>
      <c r="I25" s="1"/>
    </row>
    <row r="26" spans="1:10" x14ac:dyDescent="0.25">
      <c r="B26" s="165"/>
      <c r="C26" s="166" t="s">
        <v>193</v>
      </c>
      <c r="D26" s="166"/>
      <c r="E26" s="166"/>
      <c r="F26" s="166"/>
      <c r="G26" s="166"/>
      <c r="H26" s="167"/>
      <c r="J26" s="191"/>
    </row>
    <row r="27" spans="1:10" x14ac:dyDescent="0.25">
      <c r="B27" s="168" t="s">
        <v>186</v>
      </c>
      <c r="C27" s="166" t="s">
        <v>196</v>
      </c>
      <c r="D27" s="166"/>
      <c r="E27" s="166"/>
      <c r="F27" s="166"/>
      <c r="G27" s="166"/>
      <c r="H27" s="167"/>
      <c r="J27" s="191"/>
    </row>
    <row r="28" spans="1:10" x14ac:dyDescent="0.25">
      <c r="B28" s="168" t="s">
        <v>187</v>
      </c>
      <c r="C28" s="166" t="s">
        <v>197</v>
      </c>
      <c r="D28" s="166"/>
      <c r="E28" s="166"/>
      <c r="F28" s="166"/>
      <c r="G28" s="166"/>
      <c r="H28" s="167"/>
      <c r="J28" s="191"/>
    </row>
    <row r="29" spans="1:10" ht="15.75" thickBot="1" x14ac:dyDescent="0.3">
      <c r="B29" s="169"/>
      <c r="C29" s="170"/>
      <c r="D29" s="170"/>
      <c r="E29" s="170"/>
      <c r="F29" s="170"/>
      <c r="G29" s="170"/>
      <c r="H29" s="171"/>
      <c r="J29" s="191"/>
    </row>
    <row r="30" spans="1:10" x14ac:dyDescent="0.25">
      <c r="J30" s="191"/>
    </row>
    <row r="32" spans="1:10" ht="15.75" thickBot="1" x14ac:dyDescent="0.3"/>
    <row r="33" spans="2:8" x14ac:dyDescent="0.25">
      <c r="B33" s="172" t="s">
        <v>128</v>
      </c>
      <c r="C33" s="173"/>
      <c r="D33" s="173"/>
      <c r="E33" s="173"/>
      <c r="F33" s="173"/>
      <c r="G33" s="173"/>
      <c r="H33" s="174"/>
    </row>
    <row r="34" spans="2:8" x14ac:dyDescent="0.25">
      <c r="B34" s="175"/>
      <c r="C34" s="176"/>
      <c r="D34" s="176"/>
      <c r="E34" s="176"/>
      <c r="F34" s="176"/>
      <c r="G34" s="176"/>
      <c r="H34" s="177"/>
    </row>
    <row r="35" spans="2:8" x14ac:dyDescent="0.25">
      <c r="B35" s="175"/>
      <c r="C35" s="176"/>
      <c r="D35" s="176"/>
      <c r="E35" s="176"/>
      <c r="F35" s="176"/>
      <c r="G35" s="176"/>
      <c r="H35" s="177"/>
    </row>
    <row r="36" spans="2:8" ht="15.75" thickBot="1" x14ac:dyDescent="0.3">
      <c r="B36" s="178"/>
      <c r="C36" s="179"/>
      <c r="D36" s="179"/>
      <c r="E36" s="179"/>
      <c r="F36" s="179"/>
      <c r="G36" s="179"/>
      <c r="H36" s="180"/>
    </row>
    <row r="37" spans="2:8" x14ac:dyDescent="0.25">
      <c r="B37" s="181" t="s">
        <v>129</v>
      </c>
      <c r="C37" s="182"/>
      <c r="D37" s="182"/>
      <c r="E37" s="182"/>
      <c r="F37" s="182"/>
      <c r="G37" s="182"/>
      <c r="H37" s="183"/>
    </row>
    <row r="38" spans="2:8" x14ac:dyDescent="0.25">
      <c r="B38" s="175"/>
      <c r="C38" s="176"/>
      <c r="D38" s="176"/>
      <c r="E38" s="176"/>
      <c r="F38" s="176"/>
      <c r="G38" s="176"/>
      <c r="H38" s="177"/>
    </row>
    <row r="39" spans="2:8" x14ac:dyDescent="0.25">
      <c r="B39" s="175"/>
      <c r="C39" s="176"/>
      <c r="D39" s="176"/>
      <c r="E39" s="176"/>
      <c r="F39" s="176"/>
      <c r="G39" s="176"/>
      <c r="H39" s="177"/>
    </row>
    <row r="40" spans="2:8" ht="15.75" thickBot="1" x14ac:dyDescent="0.3">
      <c r="B40" s="178"/>
      <c r="C40" s="179"/>
      <c r="D40" s="179"/>
      <c r="E40" s="179"/>
      <c r="F40" s="179"/>
      <c r="G40" s="179"/>
      <c r="H40" s="180"/>
    </row>
  </sheetData>
  <mergeCells count="34">
    <mergeCell ref="C19:D19"/>
    <mergeCell ref="G19:H19"/>
    <mergeCell ref="C20:D20"/>
    <mergeCell ref="G20:H20"/>
    <mergeCell ref="B2:H2"/>
    <mergeCell ref="C4:D4"/>
    <mergeCell ref="C5:D5"/>
    <mergeCell ref="C6:D6"/>
    <mergeCell ref="G6:H6"/>
    <mergeCell ref="C15:D15"/>
    <mergeCell ref="C16:D16"/>
    <mergeCell ref="C17:D17"/>
    <mergeCell ref="C18:D18"/>
    <mergeCell ref="C11:D11"/>
    <mergeCell ref="C12:D12"/>
    <mergeCell ref="C13:D13"/>
    <mergeCell ref="C14:D14"/>
    <mergeCell ref="C9:D9"/>
    <mergeCell ref="C10:D10"/>
    <mergeCell ref="E4:F4"/>
    <mergeCell ref="E5:F5"/>
    <mergeCell ref="E6:F6"/>
    <mergeCell ref="E7:F7"/>
    <mergeCell ref="E8:F8"/>
    <mergeCell ref="E20:F20"/>
    <mergeCell ref="G9:H9"/>
    <mergeCell ref="G10:H10"/>
    <mergeCell ref="G11:H11"/>
    <mergeCell ref="G12:H12"/>
    <mergeCell ref="E9:F9"/>
    <mergeCell ref="E10:F10"/>
    <mergeCell ref="E11:F11"/>
    <mergeCell ref="E12:F12"/>
    <mergeCell ref="E19:F1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3" width="16.42578125" customWidth="1"/>
    <col min="4" max="4" width="15.7109375" customWidth="1"/>
    <col min="5" max="5" width="21.140625" customWidth="1"/>
    <col min="6" max="6" width="23" customWidth="1"/>
    <col min="8" max="9" width="11.28515625" bestFit="1" customWidth="1"/>
    <col min="10" max="10" width="11" bestFit="1" customWidth="1"/>
    <col min="14" max="16" width="9.140625" customWidth="1"/>
  </cols>
  <sheetData>
    <row r="1" spans="1:21" ht="15.75" thickBot="1" x14ac:dyDescent="0.3"/>
    <row r="2" spans="1:21" ht="19.5" thickBot="1" x14ac:dyDescent="0.35">
      <c r="B2" s="335" t="s">
        <v>175</v>
      </c>
      <c r="C2" s="336"/>
      <c r="D2" s="336"/>
      <c r="E2" s="336"/>
      <c r="F2" s="337"/>
      <c r="H2" s="1" t="s">
        <v>0</v>
      </c>
      <c r="U2" s="1" t="s">
        <v>173</v>
      </c>
    </row>
    <row r="3" spans="1:21" ht="15.75" thickBot="1" x14ac:dyDescent="0.3"/>
    <row r="4" spans="1:21" x14ac:dyDescent="0.25">
      <c r="B4" s="25" t="s">
        <v>19</v>
      </c>
      <c r="C4" s="312">
        <v>2017</v>
      </c>
      <c r="D4" s="313"/>
      <c r="E4" s="201" t="s">
        <v>18</v>
      </c>
      <c r="F4" s="208">
        <v>9.9</v>
      </c>
    </row>
    <row r="5" spans="1:21" ht="15.75" thickBot="1" x14ac:dyDescent="0.3">
      <c r="B5" s="24" t="s">
        <v>17</v>
      </c>
      <c r="C5" s="316" t="s">
        <v>116</v>
      </c>
      <c r="D5" s="317"/>
      <c r="E5" s="202" t="s">
        <v>16</v>
      </c>
      <c r="F5" s="135">
        <v>10.3</v>
      </c>
    </row>
    <row r="6" spans="1:21" ht="15.75" thickBot="1" x14ac:dyDescent="0.3">
      <c r="B6" s="23" t="s">
        <v>15</v>
      </c>
      <c r="C6" s="320" t="s">
        <v>14</v>
      </c>
      <c r="D6" s="321"/>
      <c r="E6" s="338" t="s">
        <v>13</v>
      </c>
      <c r="F6" s="339"/>
    </row>
    <row r="7" spans="1:21" x14ac:dyDescent="0.25">
      <c r="B7" s="12" t="s">
        <v>4</v>
      </c>
      <c r="C7" s="327">
        <v>9.9</v>
      </c>
      <c r="D7" s="331"/>
      <c r="E7" s="22">
        <v>6.6</v>
      </c>
      <c r="F7" s="20">
        <v>3.7</v>
      </c>
    </row>
    <row r="8" spans="1:21" ht="15" customHeight="1" thickBot="1" x14ac:dyDescent="0.3">
      <c r="B8" s="8" t="s">
        <v>12</v>
      </c>
      <c r="C8" s="329" t="s">
        <v>10</v>
      </c>
      <c r="D8" s="332"/>
      <c r="E8" s="7" t="s">
        <v>11</v>
      </c>
      <c r="F8" s="4" t="s">
        <v>10</v>
      </c>
    </row>
    <row r="9" spans="1:21" x14ac:dyDescent="0.25">
      <c r="B9" s="12" t="s">
        <v>4</v>
      </c>
      <c r="C9" s="327">
        <v>9.9</v>
      </c>
      <c r="D9" s="331"/>
      <c r="E9" s="327">
        <v>10.3</v>
      </c>
      <c r="F9" s="328"/>
    </row>
    <row r="10" spans="1:21" ht="15.75" thickBot="1" x14ac:dyDescent="0.3">
      <c r="B10" s="8" t="s">
        <v>9</v>
      </c>
      <c r="C10" s="329" t="s">
        <v>138</v>
      </c>
      <c r="D10" s="332"/>
      <c r="E10" s="329" t="s">
        <v>138</v>
      </c>
      <c r="F10" s="330"/>
    </row>
    <row r="11" spans="1:21" x14ac:dyDescent="0.25">
      <c r="B11" s="12" t="s">
        <v>4</v>
      </c>
      <c r="C11" s="327">
        <v>9.9</v>
      </c>
      <c r="D11" s="331"/>
      <c r="E11" s="327">
        <v>10.3</v>
      </c>
      <c r="F11" s="328"/>
    </row>
    <row r="12" spans="1:21" ht="15.75" thickBot="1" x14ac:dyDescent="0.3">
      <c r="B12" s="16" t="s">
        <v>8</v>
      </c>
      <c r="C12" s="329" t="s">
        <v>130</v>
      </c>
      <c r="D12" s="332"/>
      <c r="E12" s="329" t="s">
        <v>7</v>
      </c>
      <c r="F12" s="330"/>
    </row>
    <row r="13" spans="1:21" x14ac:dyDescent="0.25">
      <c r="B13" s="12" t="s">
        <v>4</v>
      </c>
      <c r="C13" s="22">
        <v>8.8000000000000007</v>
      </c>
      <c r="D13" s="248">
        <v>1.1000000000000001</v>
      </c>
      <c r="E13" s="22">
        <v>5.8</v>
      </c>
      <c r="F13" s="155">
        <v>4.5</v>
      </c>
    </row>
    <row r="14" spans="1:21" x14ac:dyDescent="0.25">
      <c r="B14" s="8" t="s">
        <v>6</v>
      </c>
      <c r="C14" s="7">
        <v>332</v>
      </c>
      <c r="D14" s="246">
        <v>153</v>
      </c>
      <c r="E14" s="7">
        <v>271</v>
      </c>
      <c r="F14" s="4">
        <v>261</v>
      </c>
    </row>
    <row r="15" spans="1:21" s="2" customFormat="1" x14ac:dyDescent="0.25">
      <c r="A15" s="158"/>
      <c r="B15" s="70" t="s">
        <v>21</v>
      </c>
      <c r="C15" s="63" t="s">
        <v>71</v>
      </c>
      <c r="D15" s="249" t="s">
        <v>132</v>
      </c>
      <c r="E15" s="63" t="s">
        <v>155</v>
      </c>
      <c r="F15" s="62" t="s">
        <v>154</v>
      </c>
      <c r="H15"/>
      <c r="I15"/>
      <c r="J15" s="79"/>
    </row>
    <row r="16" spans="1:21" ht="15.75" thickBot="1" x14ac:dyDescent="0.3">
      <c r="B16" s="16" t="s">
        <v>5</v>
      </c>
      <c r="C16" s="15">
        <v>32.6</v>
      </c>
      <c r="D16" s="247">
        <v>28.1</v>
      </c>
      <c r="E16" s="15">
        <v>34.4</v>
      </c>
      <c r="F16" s="13">
        <v>31.4</v>
      </c>
      <c r="H16" s="103"/>
      <c r="I16" s="103"/>
    </row>
    <row r="17" spans="1:6" x14ac:dyDescent="0.25">
      <c r="B17" s="12" t="s">
        <v>4</v>
      </c>
      <c r="C17" s="11">
        <v>8.8000000000000007</v>
      </c>
      <c r="D17" s="200">
        <v>1.1000000000000001</v>
      </c>
      <c r="E17" s="11">
        <v>6.5</v>
      </c>
      <c r="F17" s="9">
        <v>3.8</v>
      </c>
    </row>
    <row r="18" spans="1:6" s="2" customFormat="1" x14ac:dyDescent="0.25">
      <c r="A18" s="158"/>
      <c r="B18" s="77" t="s">
        <v>3</v>
      </c>
      <c r="C18" s="63">
        <v>22</v>
      </c>
      <c r="D18" s="250">
        <v>13</v>
      </c>
      <c r="E18" s="58">
        <v>18</v>
      </c>
      <c r="F18" s="104">
        <v>15</v>
      </c>
    </row>
    <row r="19" spans="1:6" x14ac:dyDescent="0.25">
      <c r="B19" s="6" t="s">
        <v>2</v>
      </c>
      <c r="C19" s="305" t="s">
        <v>121</v>
      </c>
      <c r="D19" s="333"/>
      <c r="E19" s="334" t="s">
        <v>172</v>
      </c>
      <c r="F19" s="308"/>
    </row>
    <row r="20" spans="1:6" s="2" customFormat="1" ht="15.75" thickBot="1" x14ac:dyDescent="0.3">
      <c r="A20" s="158"/>
      <c r="B20" s="3" t="s">
        <v>1</v>
      </c>
      <c r="C20" s="285" t="s">
        <v>22</v>
      </c>
      <c r="D20" s="342"/>
      <c r="E20" s="285" t="s">
        <v>22</v>
      </c>
      <c r="F20" s="288"/>
    </row>
    <row r="21" spans="1:6" x14ac:dyDescent="0.25">
      <c r="B21" s="162" t="s">
        <v>127</v>
      </c>
      <c r="C21" s="163"/>
      <c r="D21" s="163"/>
      <c r="E21" s="163"/>
      <c r="F21" s="164"/>
    </row>
    <row r="22" spans="1:6" x14ac:dyDescent="0.25">
      <c r="B22" s="165" t="s">
        <v>183</v>
      </c>
      <c r="C22" s="166" t="s">
        <v>201</v>
      </c>
      <c r="D22" s="166"/>
      <c r="E22" s="166"/>
      <c r="F22" s="167"/>
    </row>
    <row r="23" spans="1:6" x14ac:dyDescent="0.25">
      <c r="B23" s="165" t="s">
        <v>184</v>
      </c>
      <c r="C23" s="166" t="s">
        <v>202</v>
      </c>
      <c r="D23" s="166"/>
      <c r="E23" s="166"/>
      <c r="F23" s="167"/>
    </row>
    <row r="24" spans="1:6" x14ac:dyDescent="0.25">
      <c r="B24" s="165" t="s">
        <v>185</v>
      </c>
      <c r="C24" s="166" t="s">
        <v>199</v>
      </c>
      <c r="D24" s="166"/>
      <c r="E24" s="166"/>
      <c r="F24" s="167"/>
    </row>
    <row r="25" spans="1:6" x14ac:dyDescent="0.25">
      <c r="B25" s="165"/>
      <c r="C25" s="166" t="s">
        <v>200</v>
      </c>
      <c r="D25" s="166"/>
      <c r="E25" s="166"/>
      <c r="F25" s="167"/>
    </row>
    <row r="26" spans="1:6" x14ac:dyDescent="0.25">
      <c r="B26" s="168" t="s">
        <v>186</v>
      </c>
      <c r="C26" s="166" t="s">
        <v>261</v>
      </c>
      <c r="D26" s="166"/>
      <c r="E26" s="166"/>
      <c r="F26" s="167"/>
    </row>
    <row r="27" spans="1:6" x14ac:dyDescent="0.25">
      <c r="B27" s="165" t="s">
        <v>187</v>
      </c>
      <c r="C27" s="166"/>
      <c r="D27" s="166"/>
      <c r="E27" s="166"/>
      <c r="F27" s="167"/>
    </row>
    <row r="28" spans="1:6" ht="15.75" thickBot="1" x14ac:dyDescent="0.3">
      <c r="B28" s="209"/>
      <c r="C28" s="170"/>
      <c r="D28" s="170"/>
      <c r="E28" s="170"/>
      <c r="F28" s="171"/>
    </row>
    <row r="31" spans="1:6" ht="15.75" thickBot="1" x14ac:dyDescent="0.3"/>
    <row r="32" spans="1:6" x14ac:dyDescent="0.25">
      <c r="B32" s="172" t="s">
        <v>128</v>
      </c>
      <c r="C32" s="173"/>
      <c r="D32" s="173"/>
      <c r="E32" s="173"/>
      <c r="F32" s="174"/>
    </row>
    <row r="33" spans="2:21" x14ac:dyDescent="0.25">
      <c r="B33" s="175"/>
      <c r="C33" s="176"/>
      <c r="D33" s="176"/>
      <c r="E33" s="176"/>
      <c r="F33" s="177"/>
    </row>
    <row r="34" spans="2:21" x14ac:dyDescent="0.25">
      <c r="B34" s="175"/>
      <c r="C34" s="176"/>
      <c r="D34" s="176"/>
      <c r="E34" s="176"/>
      <c r="F34" s="177"/>
    </row>
    <row r="35" spans="2:21" ht="15.75" thickBot="1" x14ac:dyDescent="0.3">
      <c r="B35" s="178"/>
      <c r="C35" s="179"/>
      <c r="D35" s="179"/>
      <c r="E35" s="179"/>
      <c r="F35" s="180"/>
    </row>
    <row r="36" spans="2:21" x14ac:dyDescent="0.25">
      <c r="B36" s="181" t="s">
        <v>129</v>
      </c>
      <c r="C36" s="182"/>
      <c r="D36" s="182"/>
      <c r="E36" s="182"/>
      <c r="F36" s="183"/>
    </row>
    <row r="37" spans="2:21" x14ac:dyDescent="0.25">
      <c r="B37" s="175"/>
      <c r="C37" s="176"/>
      <c r="D37" s="176"/>
      <c r="E37" s="176"/>
      <c r="F37" s="177"/>
      <c r="U37" s="1" t="s">
        <v>174</v>
      </c>
    </row>
    <row r="38" spans="2:21" x14ac:dyDescent="0.25">
      <c r="B38" s="175"/>
      <c r="C38" s="176"/>
      <c r="D38" s="176"/>
      <c r="E38" s="176"/>
      <c r="F38" s="177"/>
    </row>
    <row r="39" spans="2:21" ht="15.75" thickBot="1" x14ac:dyDescent="0.3">
      <c r="B39" s="178"/>
      <c r="C39" s="179"/>
      <c r="D39" s="179"/>
      <c r="E39" s="179"/>
      <c r="F39" s="180"/>
    </row>
  </sheetData>
  <mergeCells count="19">
    <mergeCell ref="B2:F2"/>
    <mergeCell ref="E12:F12"/>
    <mergeCell ref="C4:D4"/>
    <mergeCell ref="C5:D5"/>
    <mergeCell ref="E19:F19"/>
    <mergeCell ref="E20:F20"/>
    <mergeCell ref="E6:F6"/>
    <mergeCell ref="C6:D6"/>
    <mergeCell ref="C20:D20"/>
    <mergeCell ref="C7:D7"/>
    <mergeCell ref="C8:D8"/>
    <mergeCell ref="C11:D11"/>
    <mergeCell ref="C12:D12"/>
    <mergeCell ref="C19:D19"/>
    <mergeCell ref="E9:F9"/>
    <mergeCell ref="E10:F10"/>
    <mergeCell ref="E11:F11"/>
    <mergeCell ref="C9:D9"/>
    <mergeCell ref="C10:D10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3" width="17.42578125" customWidth="1"/>
    <col min="4" max="4" width="18.140625" customWidth="1"/>
    <col min="5" max="5" width="17.42578125" customWidth="1"/>
    <col min="6" max="6" width="18.140625" customWidth="1"/>
    <col min="7" max="8" width="12.7109375" customWidth="1"/>
    <col min="9" max="9" width="14.28515625" customWidth="1"/>
    <col min="11" max="12" width="11.28515625" bestFit="1" customWidth="1"/>
    <col min="13" max="13" width="11" bestFit="1" customWidth="1"/>
    <col min="17" max="19" width="9.140625" customWidth="1"/>
  </cols>
  <sheetData>
    <row r="1" spans="1:13" ht="15.75" thickBot="1" x14ac:dyDescent="0.3"/>
    <row r="2" spans="1:13" ht="19.5" thickBot="1" x14ac:dyDescent="0.35">
      <c r="B2" s="335" t="s">
        <v>175</v>
      </c>
      <c r="C2" s="336"/>
      <c r="D2" s="336"/>
      <c r="E2" s="336"/>
      <c r="F2" s="336"/>
      <c r="G2" s="336"/>
      <c r="H2" s="336"/>
      <c r="I2" s="337"/>
      <c r="K2" s="1" t="s">
        <v>0</v>
      </c>
    </row>
    <row r="3" spans="1:13" ht="15.75" thickBot="1" x14ac:dyDescent="0.3"/>
    <row r="4" spans="1:13" x14ac:dyDescent="0.25">
      <c r="B4" s="25" t="s">
        <v>19</v>
      </c>
      <c r="C4" s="312" t="s">
        <v>264</v>
      </c>
      <c r="D4" s="313"/>
      <c r="E4" s="313"/>
      <c r="F4" s="345"/>
      <c r="G4" s="314" t="s">
        <v>18</v>
      </c>
      <c r="H4" s="315"/>
      <c r="I4" s="266">
        <v>6.5</v>
      </c>
    </row>
    <row r="5" spans="1:13" ht="15.75" thickBot="1" x14ac:dyDescent="0.3">
      <c r="B5" s="24" t="s">
        <v>17</v>
      </c>
      <c r="C5" s="316" t="s">
        <v>116</v>
      </c>
      <c r="D5" s="317"/>
      <c r="E5" s="317"/>
      <c r="F5" s="346"/>
      <c r="G5" s="318" t="s">
        <v>16</v>
      </c>
      <c r="H5" s="319"/>
      <c r="I5" s="154">
        <v>6.6</v>
      </c>
    </row>
    <row r="6" spans="1:13" ht="15.75" thickBot="1" x14ac:dyDescent="0.3">
      <c r="B6" s="23" t="s">
        <v>15</v>
      </c>
      <c r="C6" s="320" t="s">
        <v>14</v>
      </c>
      <c r="D6" s="322"/>
      <c r="E6" s="320" t="s">
        <v>14</v>
      </c>
      <c r="F6" s="322"/>
      <c r="G6" s="338" t="s">
        <v>13</v>
      </c>
      <c r="H6" s="352"/>
      <c r="I6" s="339"/>
    </row>
    <row r="7" spans="1:13" x14ac:dyDescent="0.25">
      <c r="B7" s="12" t="s">
        <v>4</v>
      </c>
      <c r="C7" s="327">
        <v>4</v>
      </c>
      <c r="D7" s="331"/>
      <c r="E7" s="327">
        <v>2.5</v>
      </c>
      <c r="F7" s="331"/>
      <c r="G7" s="327">
        <v>6.6</v>
      </c>
      <c r="H7" s="347"/>
      <c r="I7" s="328"/>
    </row>
    <row r="8" spans="1:13" ht="15" customHeight="1" thickBot="1" x14ac:dyDescent="0.3">
      <c r="B8" s="8" t="s">
        <v>12</v>
      </c>
      <c r="C8" s="329" t="s">
        <v>11</v>
      </c>
      <c r="D8" s="332"/>
      <c r="E8" s="329" t="s">
        <v>11</v>
      </c>
      <c r="F8" s="332"/>
      <c r="G8" s="329" t="s">
        <v>11</v>
      </c>
      <c r="H8" s="348"/>
      <c r="I8" s="330"/>
    </row>
    <row r="9" spans="1:13" x14ac:dyDescent="0.25">
      <c r="B9" s="12" t="s">
        <v>4</v>
      </c>
      <c r="C9" s="327">
        <v>4</v>
      </c>
      <c r="D9" s="331"/>
      <c r="E9" s="327">
        <v>2.5</v>
      </c>
      <c r="F9" s="331"/>
      <c r="G9" s="327">
        <v>6.6</v>
      </c>
      <c r="H9" s="347"/>
      <c r="I9" s="328"/>
    </row>
    <row r="10" spans="1:13" ht="15.75" thickBot="1" x14ac:dyDescent="0.3">
      <c r="B10" s="8" t="s">
        <v>9</v>
      </c>
      <c r="C10" s="329" t="s">
        <v>137</v>
      </c>
      <c r="D10" s="332"/>
      <c r="E10" s="329" t="s">
        <v>137</v>
      </c>
      <c r="F10" s="332"/>
      <c r="G10" s="329" t="s">
        <v>137</v>
      </c>
      <c r="H10" s="348"/>
      <c r="I10" s="330"/>
    </row>
    <row r="11" spans="1:13" x14ac:dyDescent="0.25">
      <c r="B11" s="12" t="s">
        <v>4</v>
      </c>
      <c r="C11" s="53">
        <v>3.8</v>
      </c>
      <c r="D11" s="267">
        <v>0.2</v>
      </c>
      <c r="E11" s="327">
        <v>2.5</v>
      </c>
      <c r="F11" s="331"/>
      <c r="G11" s="327">
        <v>5.5</v>
      </c>
      <c r="H11" s="343"/>
      <c r="I11" s="20">
        <v>1.1000000000000001</v>
      </c>
    </row>
    <row r="12" spans="1:13" ht="15.75" thickBot="1" x14ac:dyDescent="0.3">
      <c r="B12" s="16" t="s">
        <v>8</v>
      </c>
      <c r="C12" s="49" t="s">
        <v>130</v>
      </c>
      <c r="D12" s="268" t="s">
        <v>7</v>
      </c>
      <c r="E12" s="329" t="s">
        <v>130</v>
      </c>
      <c r="F12" s="332"/>
      <c r="G12" s="329" t="s">
        <v>130</v>
      </c>
      <c r="H12" s="344"/>
      <c r="I12" s="4" t="s">
        <v>7</v>
      </c>
    </row>
    <row r="13" spans="1:13" x14ac:dyDescent="0.25">
      <c r="B13" s="12" t="s">
        <v>4</v>
      </c>
      <c r="C13" s="327">
        <v>4</v>
      </c>
      <c r="D13" s="331"/>
      <c r="E13" s="327">
        <v>2.5</v>
      </c>
      <c r="F13" s="331"/>
      <c r="G13" s="22">
        <v>5.3</v>
      </c>
      <c r="H13" s="21">
        <v>0.7</v>
      </c>
      <c r="I13" s="257">
        <v>0.6</v>
      </c>
    </row>
    <row r="14" spans="1:13" x14ac:dyDescent="0.25">
      <c r="B14" s="8" t="s">
        <v>6</v>
      </c>
      <c r="C14" s="305">
        <v>213</v>
      </c>
      <c r="D14" s="333"/>
      <c r="E14" s="305">
        <v>153</v>
      </c>
      <c r="F14" s="333"/>
      <c r="G14" s="7">
        <v>143</v>
      </c>
      <c r="H14" s="5">
        <v>213</v>
      </c>
      <c r="I14" s="4">
        <v>138</v>
      </c>
    </row>
    <row r="15" spans="1:13" s="2" customFormat="1" x14ac:dyDescent="0.25">
      <c r="A15" s="158"/>
      <c r="B15" s="70" t="s">
        <v>21</v>
      </c>
      <c r="C15" s="305" t="s">
        <v>203</v>
      </c>
      <c r="D15" s="333"/>
      <c r="E15" s="305" t="s">
        <v>71</v>
      </c>
      <c r="F15" s="333"/>
      <c r="G15" s="63" t="s">
        <v>265</v>
      </c>
      <c r="H15" s="65" t="s">
        <v>166</v>
      </c>
      <c r="I15" s="62" t="s">
        <v>266</v>
      </c>
      <c r="K15"/>
      <c r="L15"/>
      <c r="M15" s="79"/>
    </row>
    <row r="16" spans="1:13" ht="15.75" thickBot="1" x14ac:dyDescent="0.3">
      <c r="B16" s="16" t="s">
        <v>5</v>
      </c>
      <c r="C16" s="329">
        <v>30.6</v>
      </c>
      <c r="D16" s="332"/>
      <c r="E16" s="329">
        <v>26.2</v>
      </c>
      <c r="F16" s="332"/>
      <c r="G16" s="15">
        <v>25.3</v>
      </c>
      <c r="H16" s="14">
        <v>28.6</v>
      </c>
      <c r="I16" s="13">
        <v>22.9</v>
      </c>
      <c r="K16" s="103"/>
      <c r="L16" s="103"/>
    </row>
    <row r="17" spans="1:9" x14ac:dyDescent="0.25">
      <c r="B17" s="12" t="s">
        <v>4</v>
      </c>
      <c r="C17" s="22">
        <v>3.8</v>
      </c>
      <c r="D17" s="21">
        <v>0.2</v>
      </c>
      <c r="E17" s="327">
        <v>2.5</v>
      </c>
      <c r="F17" s="331"/>
      <c r="G17" s="11">
        <v>4</v>
      </c>
      <c r="H17" s="10">
        <v>0.8</v>
      </c>
      <c r="I17" s="9">
        <v>0.7</v>
      </c>
    </row>
    <row r="18" spans="1:9" s="2" customFormat="1" x14ac:dyDescent="0.25">
      <c r="A18" s="158"/>
      <c r="B18" s="77" t="s">
        <v>3</v>
      </c>
      <c r="C18" s="58">
        <v>19</v>
      </c>
      <c r="D18" s="65">
        <v>14</v>
      </c>
      <c r="E18" s="349">
        <v>17</v>
      </c>
      <c r="F18" s="350"/>
      <c r="G18" s="58">
        <v>20</v>
      </c>
      <c r="H18" s="60">
        <v>17</v>
      </c>
      <c r="I18" s="104">
        <v>18</v>
      </c>
    </row>
    <row r="19" spans="1:9" x14ac:dyDescent="0.25">
      <c r="B19" s="6" t="s">
        <v>2</v>
      </c>
      <c r="C19" s="305" t="s">
        <v>121</v>
      </c>
      <c r="D19" s="307"/>
      <c r="E19" s="305" t="s">
        <v>82</v>
      </c>
      <c r="F19" s="307"/>
      <c r="G19" s="334" t="s">
        <v>144</v>
      </c>
      <c r="H19" s="351"/>
      <c r="I19" s="308"/>
    </row>
    <row r="20" spans="1:9" s="2" customFormat="1" ht="15.75" thickBot="1" x14ac:dyDescent="0.3">
      <c r="A20" s="158"/>
      <c r="B20" s="3" t="s">
        <v>1</v>
      </c>
      <c r="C20" s="285" t="s">
        <v>22</v>
      </c>
      <c r="D20" s="287"/>
      <c r="E20" s="285" t="s">
        <v>22</v>
      </c>
      <c r="F20" s="287"/>
      <c r="G20" s="285" t="s">
        <v>22</v>
      </c>
      <c r="H20" s="286"/>
      <c r="I20" s="288"/>
    </row>
    <row r="21" spans="1:9" x14ac:dyDescent="0.25">
      <c r="B21" s="162" t="s">
        <v>127</v>
      </c>
      <c r="C21" s="163"/>
      <c r="D21" s="163"/>
      <c r="E21" s="163"/>
      <c r="F21" s="163"/>
      <c r="G21" s="163"/>
      <c r="H21" s="163"/>
      <c r="I21" s="164"/>
    </row>
    <row r="22" spans="1:9" x14ac:dyDescent="0.25">
      <c r="B22" s="165" t="s">
        <v>183</v>
      </c>
      <c r="C22" s="166" t="s">
        <v>262</v>
      </c>
      <c r="D22" s="166"/>
      <c r="E22" s="166"/>
      <c r="F22" s="166"/>
      <c r="G22" s="166"/>
      <c r="H22" s="166"/>
      <c r="I22" s="167"/>
    </row>
    <row r="23" spans="1:9" x14ac:dyDescent="0.25">
      <c r="B23" s="165" t="s">
        <v>184</v>
      </c>
      <c r="C23" s="166" t="s">
        <v>267</v>
      </c>
      <c r="D23" s="166"/>
      <c r="E23" s="166"/>
      <c r="F23" s="166"/>
      <c r="G23" s="166"/>
      <c r="H23" s="166"/>
      <c r="I23" s="167"/>
    </row>
    <row r="24" spans="1:9" x14ac:dyDescent="0.25">
      <c r="B24" s="165" t="s">
        <v>185</v>
      </c>
      <c r="C24" s="166" t="s">
        <v>268</v>
      </c>
      <c r="D24" s="166"/>
      <c r="E24" s="166"/>
      <c r="F24" s="166"/>
      <c r="G24" s="166"/>
      <c r="H24" s="166"/>
      <c r="I24" s="167"/>
    </row>
    <row r="25" spans="1:9" x14ac:dyDescent="0.25">
      <c r="B25" s="165"/>
      <c r="C25" s="166"/>
      <c r="D25" s="166"/>
      <c r="E25" s="166"/>
      <c r="F25" s="166"/>
      <c r="G25" s="166"/>
      <c r="H25" s="166"/>
      <c r="I25" s="167"/>
    </row>
    <row r="26" spans="1:9" x14ac:dyDescent="0.25">
      <c r="B26" s="168" t="s">
        <v>186</v>
      </c>
      <c r="C26" s="166" t="s">
        <v>269</v>
      </c>
      <c r="D26" s="166"/>
      <c r="E26" s="166"/>
      <c r="F26" s="166"/>
      <c r="G26" s="166"/>
      <c r="H26" s="166"/>
      <c r="I26" s="167"/>
    </row>
    <row r="27" spans="1:9" ht="15.75" thickBot="1" x14ac:dyDescent="0.3">
      <c r="B27" s="169" t="s">
        <v>187</v>
      </c>
      <c r="C27" s="170" t="s">
        <v>263</v>
      </c>
      <c r="D27" s="170"/>
      <c r="E27" s="170"/>
      <c r="F27" s="170"/>
      <c r="G27" s="170"/>
      <c r="H27" s="170"/>
      <c r="I27" s="171"/>
    </row>
    <row r="30" spans="1:9" ht="15.75" thickBot="1" x14ac:dyDescent="0.3"/>
    <row r="31" spans="1:9" x14ac:dyDescent="0.25">
      <c r="B31" s="172" t="s">
        <v>128</v>
      </c>
      <c r="C31" s="173"/>
      <c r="D31" s="173"/>
      <c r="E31" s="173"/>
      <c r="F31" s="173"/>
      <c r="G31" s="173"/>
      <c r="H31" s="173"/>
      <c r="I31" s="174"/>
    </row>
    <row r="32" spans="1:9" x14ac:dyDescent="0.25">
      <c r="B32" s="175"/>
      <c r="C32" s="176"/>
      <c r="D32" s="176"/>
      <c r="E32" s="176"/>
      <c r="F32" s="176"/>
      <c r="G32" s="176"/>
      <c r="H32" s="176"/>
      <c r="I32" s="177"/>
    </row>
    <row r="33" spans="2:9" x14ac:dyDescent="0.25">
      <c r="B33" s="175"/>
      <c r="C33" s="176"/>
      <c r="D33" s="176"/>
      <c r="E33" s="176"/>
      <c r="F33" s="176"/>
      <c r="G33" s="176"/>
      <c r="H33" s="176"/>
      <c r="I33" s="177"/>
    </row>
    <row r="34" spans="2:9" ht="15.75" thickBot="1" x14ac:dyDescent="0.3">
      <c r="B34" s="178"/>
      <c r="C34" s="179"/>
      <c r="D34" s="179"/>
      <c r="E34" s="179"/>
      <c r="F34" s="179"/>
      <c r="G34" s="179"/>
      <c r="H34" s="179"/>
      <c r="I34" s="180"/>
    </row>
    <row r="35" spans="2:9" x14ac:dyDescent="0.25">
      <c r="B35" s="181" t="s">
        <v>129</v>
      </c>
      <c r="C35" s="182"/>
      <c r="D35" s="182"/>
      <c r="E35" s="182"/>
      <c r="F35" s="182"/>
      <c r="G35" s="182"/>
      <c r="H35" s="182"/>
      <c r="I35" s="183"/>
    </row>
    <row r="36" spans="2:9" x14ac:dyDescent="0.25">
      <c r="B36" s="175"/>
      <c r="C36" s="176"/>
      <c r="D36" s="176"/>
      <c r="E36" s="176"/>
      <c r="F36" s="176"/>
      <c r="G36" s="176"/>
      <c r="H36" s="176"/>
      <c r="I36" s="177"/>
    </row>
    <row r="37" spans="2:9" x14ac:dyDescent="0.25">
      <c r="B37" s="175"/>
      <c r="C37" s="269"/>
      <c r="D37" s="176"/>
      <c r="E37" s="269"/>
      <c r="F37" s="176"/>
      <c r="G37" s="176"/>
      <c r="H37" s="176"/>
      <c r="I37" s="177"/>
    </row>
    <row r="38" spans="2:9" ht="15.75" thickBot="1" x14ac:dyDescent="0.3">
      <c r="B38" s="178"/>
      <c r="C38" s="179"/>
      <c r="D38" s="179"/>
      <c r="E38" s="179"/>
      <c r="F38" s="179"/>
      <c r="G38" s="179"/>
      <c r="H38" s="179"/>
      <c r="I38" s="180"/>
    </row>
    <row r="40" spans="2:9" x14ac:dyDescent="0.25">
      <c r="B40" s="1"/>
    </row>
    <row r="41" spans="2:9" x14ac:dyDescent="0.25">
      <c r="B41" s="2"/>
    </row>
  </sheetData>
  <mergeCells count="40">
    <mergeCell ref="C13:D13"/>
    <mergeCell ref="C14:D14"/>
    <mergeCell ref="B2:I2"/>
    <mergeCell ref="G4:H4"/>
    <mergeCell ref="G5:H5"/>
    <mergeCell ref="C6:D6"/>
    <mergeCell ref="G6:I6"/>
    <mergeCell ref="E6:F6"/>
    <mergeCell ref="C15:D15"/>
    <mergeCell ref="C16:D16"/>
    <mergeCell ref="C19:D19"/>
    <mergeCell ref="G19:I19"/>
    <mergeCell ref="C20:D20"/>
    <mergeCell ref="G20:I20"/>
    <mergeCell ref="E19:F19"/>
    <mergeCell ref="E20:F20"/>
    <mergeCell ref="E18:F18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G11:H11"/>
    <mergeCell ref="G12:H12"/>
    <mergeCell ref="C4:F4"/>
    <mergeCell ref="C5:F5"/>
    <mergeCell ref="G7:I7"/>
    <mergeCell ref="G8:I8"/>
    <mergeCell ref="G9:I9"/>
    <mergeCell ref="G10:I10"/>
    <mergeCell ref="C7:D7"/>
    <mergeCell ref="C8:D8"/>
    <mergeCell ref="C9:D9"/>
    <mergeCell ref="C10:D10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3" width="17.42578125" customWidth="1"/>
    <col min="4" max="4" width="15.5703125" customWidth="1"/>
    <col min="5" max="6" width="18.7109375" customWidth="1"/>
    <col min="8" max="9" width="11.28515625" bestFit="1" customWidth="1"/>
    <col min="10" max="10" width="11" bestFit="1" customWidth="1"/>
    <col min="14" max="16" width="9.140625" customWidth="1"/>
  </cols>
  <sheetData>
    <row r="1" spans="1:22" ht="15.75" thickBot="1" x14ac:dyDescent="0.3"/>
    <row r="2" spans="1:22" ht="19.5" thickBot="1" x14ac:dyDescent="0.35">
      <c r="B2" s="335" t="s">
        <v>175</v>
      </c>
      <c r="C2" s="336"/>
      <c r="D2" s="336"/>
      <c r="E2" s="336"/>
      <c r="F2" s="337"/>
      <c r="H2" s="1" t="s">
        <v>0</v>
      </c>
      <c r="V2" s="1" t="s">
        <v>174</v>
      </c>
    </row>
    <row r="3" spans="1:22" ht="15.75" thickBot="1" x14ac:dyDescent="0.3"/>
    <row r="4" spans="1:22" x14ac:dyDescent="0.25">
      <c r="B4" s="25" t="s">
        <v>19</v>
      </c>
      <c r="C4" s="312">
        <v>2034</v>
      </c>
      <c r="D4" s="313"/>
      <c r="E4" s="201" t="s">
        <v>18</v>
      </c>
      <c r="F4" s="208">
        <v>12.1</v>
      </c>
    </row>
    <row r="5" spans="1:22" ht="15.75" thickBot="1" x14ac:dyDescent="0.3">
      <c r="B5" s="24" t="s">
        <v>17</v>
      </c>
      <c r="C5" s="316" t="s">
        <v>116</v>
      </c>
      <c r="D5" s="317"/>
      <c r="E5" s="202" t="s">
        <v>16</v>
      </c>
      <c r="F5" s="135">
        <v>12</v>
      </c>
    </row>
    <row r="6" spans="1:22" ht="15.75" thickBot="1" x14ac:dyDescent="0.3">
      <c r="B6" s="23" t="s">
        <v>15</v>
      </c>
      <c r="C6" s="320" t="s">
        <v>14</v>
      </c>
      <c r="D6" s="322"/>
      <c r="E6" s="338" t="s">
        <v>13</v>
      </c>
      <c r="F6" s="339"/>
    </row>
    <row r="7" spans="1:22" x14ac:dyDescent="0.25">
      <c r="B7" s="12" t="s">
        <v>4</v>
      </c>
      <c r="C7" s="327">
        <v>12.1</v>
      </c>
      <c r="D7" s="331"/>
      <c r="E7" s="22">
        <v>11.7</v>
      </c>
      <c r="F7" s="20">
        <v>0.3</v>
      </c>
    </row>
    <row r="8" spans="1:22" ht="15" customHeight="1" thickBot="1" x14ac:dyDescent="0.3">
      <c r="B8" s="8" t="s">
        <v>12</v>
      </c>
      <c r="C8" s="329" t="s">
        <v>11</v>
      </c>
      <c r="D8" s="332"/>
      <c r="E8" s="7" t="s">
        <v>11</v>
      </c>
      <c r="F8" s="4" t="s">
        <v>10</v>
      </c>
    </row>
    <row r="9" spans="1:22" x14ac:dyDescent="0.25">
      <c r="B9" s="12" t="s">
        <v>4</v>
      </c>
      <c r="C9" s="327">
        <v>12.1</v>
      </c>
      <c r="D9" s="331"/>
      <c r="E9" s="327">
        <v>12</v>
      </c>
      <c r="F9" s="328"/>
    </row>
    <row r="10" spans="1:22" ht="15.75" thickBot="1" x14ac:dyDescent="0.3">
      <c r="B10" s="8" t="s">
        <v>9</v>
      </c>
      <c r="C10" s="329" t="s">
        <v>137</v>
      </c>
      <c r="D10" s="332"/>
      <c r="E10" s="329" t="s">
        <v>137</v>
      </c>
      <c r="F10" s="330"/>
    </row>
    <row r="11" spans="1:22" x14ac:dyDescent="0.25">
      <c r="B11" s="12" t="s">
        <v>4</v>
      </c>
      <c r="C11" s="22">
        <v>11.7</v>
      </c>
      <c r="D11" s="21">
        <v>0.4</v>
      </c>
      <c r="E11" s="327">
        <v>12</v>
      </c>
      <c r="F11" s="328"/>
    </row>
    <row r="12" spans="1:22" ht="15.75" thickBot="1" x14ac:dyDescent="0.3">
      <c r="B12" s="16" t="s">
        <v>8</v>
      </c>
      <c r="C12" s="7" t="s">
        <v>130</v>
      </c>
      <c r="D12" s="5" t="s">
        <v>7</v>
      </c>
      <c r="E12" s="329" t="s">
        <v>7</v>
      </c>
      <c r="F12" s="330"/>
    </row>
    <row r="13" spans="1:22" x14ac:dyDescent="0.25">
      <c r="B13" s="12" t="s">
        <v>4</v>
      </c>
      <c r="C13" s="22">
        <v>10</v>
      </c>
      <c r="D13" s="21">
        <v>2.1</v>
      </c>
      <c r="E13" s="22">
        <v>11.7</v>
      </c>
      <c r="F13" s="203">
        <v>0.3</v>
      </c>
    </row>
    <row r="14" spans="1:22" x14ac:dyDescent="0.25">
      <c r="B14" s="8" t="s">
        <v>6</v>
      </c>
      <c r="C14" s="7">
        <v>139</v>
      </c>
      <c r="D14" s="5">
        <v>143</v>
      </c>
      <c r="E14" s="7">
        <v>253</v>
      </c>
      <c r="F14" s="4">
        <v>228</v>
      </c>
    </row>
    <row r="15" spans="1:22" s="2" customFormat="1" x14ac:dyDescent="0.25">
      <c r="A15" s="158"/>
      <c r="B15" s="70" t="s">
        <v>21</v>
      </c>
      <c r="C15" s="63" t="s">
        <v>71</v>
      </c>
      <c r="D15" s="60" t="s">
        <v>71</v>
      </c>
      <c r="E15" s="63" t="s">
        <v>83</v>
      </c>
      <c r="F15" s="62" t="s">
        <v>71</v>
      </c>
      <c r="H15"/>
      <c r="I15"/>
      <c r="J15" s="79"/>
    </row>
    <row r="16" spans="1:22" ht="15.75" thickBot="1" x14ac:dyDescent="0.3">
      <c r="B16" s="16" t="s">
        <v>5</v>
      </c>
      <c r="C16" s="15">
        <v>33.799999999999997</v>
      </c>
      <c r="D16" s="14">
        <v>31.4</v>
      </c>
      <c r="E16" s="15">
        <v>28.5</v>
      </c>
      <c r="F16" s="13">
        <v>29.3</v>
      </c>
      <c r="H16" s="103"/>
      <c r="I16" s="103"/>
    </row>
    <row r="17" spans="1:6" x14ac:dyDescent="0.25">
      <c r="B17" s="12" t="s">
        <v>4</v>
      </c>
      <c r="C17" s="11">
        <v>9.8000000000000007</v>
      </c>
      <c r="D17" s="10">
        <v>2.2999999999999998</v>
      </c>
      <c r="E17" s="327">
        <v>12</v>
      </c>
      <c r="F17" s="328"/>
    </row>
    <row r="18" spans="1:6" s="2" customFormat="1" x14ac:dyDescent="0.25">
      <c r="A18" s="158"/>
      <c r="B18" s="77" t="s">
        <v>3</v>
      </c>
      <c r="C18" s="58">
        <v>14</v>
      </c>
      <c r="D18" s="65" t="s">
        <v>133</v>
      </c>
      <c r="E18" s="349">
        <v>13</v>
      </c>
      <c r="F18" s="353"/>
    </row>
    <row r="19" spans="1:6" x14ac:dyDescent="0.25">
      <c r="B19" s="6" t="s">
        <v>2</v>
      </c>
      <c r="C19" s="305" t="s">
        <v>149</v>
      </c>
      <c r="D19" s="307"/>
      <c r="E19" s="334" t="s">
        <v>156</v>
      </c>
      <c r="F19" s="308"/>
    </row>
    <row r="20" spans="1:6" s="2" customFormat="1" ht="15.75" thickBot="1" x14ac:dyDescent="0.3">
      <c r="A20" s="158"/>
      <c r="B20" s="3" t="s">
        <v>1</v>
      </c>
      <c r="C20" s="285" t="s">
        <v>22</v>
      </c>
      <c r="D20" s="287"/>
      <c r="E20" s="285" t="s">
        <v>22</v>
      </c>
      <c r="F20" s="288"/>
    </row>
    <row r="21" spans="1:6" x14ac:dyDescent="0.25">
      <c r="B21" s="162" t="s">
        <v>127</v>
      </c>
      <c r="C21" s="163"/>
      <c r="D21" s="163"/>
      <c r="E21" s="163"/>
      <c r="F21" s="164"/>
    </row>
    <row r="22" spans="1:6" x14ac:dyDescent="0.25">
      <c r="B22" s="165" t="s">
        <v>183</v>
      </c>
      <c r="C22" s="166" t="s">
        <v>204</v>
      </c>
      <c r="D22" s="166"/>
      <c r="E22" s="166"/>
      <c r="F22" s="167"/>
    </row>
    <row r="23" spans="1:6" x14ac:dyDescent="0.25">
      <c r="B23" s="165" t="s">
        <v>184</v>
      </c>
      <c r="C23" s="166" t="s">
        <v>208</v>
      </c>
      <c r="D23" s="166"/>
      <c r="E23" s="166"/>
      <c r="F23" s="167"/>
    </row>
    <row r="24" spans="1:6" x14ac:dyDescent="0.25">
      <c r="B24" s="165" t="s">
        <v>185</v>
      </c>
      <c r="C24" s="166" t="s">
        <v>205</v>
      </c>
      <c r="D24" s="166"/>
      <c r="E24" s="166"/>
      <c r="F24" s="167"/>
    </row>
    <row r="25" spans="1:6" x14ac:dyDescent="0.25">
      <c r="B25" s="165"/>
      <c r="C25" s="166" t="s">
        <v>206</v>
      </c>
      <c r="D25" s="166"/>
      <c r="E25" s="166"/>
      <c r="F25" s="167"/>
    </row>
    <row r="26" spans="1:6" x14ac:dyDescent="0.25">
      <c r="B26" s="168" t="s">
        <v>186</v>
      </c>
      <c r="C26" s="166" t="s">
        <v>207</v>
      </c>
      <c r="D26" s="166"/>
      <c r="E26" s="166"/>
      <c r="F26" s="167"/>
    </row>
    <row r="27" spans="1:6" x14ac:dyDescent="0.25">
      <c r="B27" s="168" t="s">
        <v>187</v>
      </c>
      <c r="C27" s="166"/>
      <c r="D27" s="166"/>
      <c r="E27" s="166"/>
      <c r="F27" s="167"/>
    </row>
    <row r="28" spans="1:6" ht="15.75" thickBot="1" x14ac:dyDescent="0.3">
      <c r="B28" s="169"/>
      <c r="C28" s="170"/>
      <c r="D28" s="170"/>
      <c r="E28" s="170"/>
      <c r="F28" s="171"/>
    </row>
    <row r="31" spans="1:6" ht="15.75" thickBot="1" x14ac:dyDescent="0.3"/>
    <row r="32" spans="1:6" x14ac:dyDescent="0.25">
      <c r="B32" s="172" t="s">
        <v>128</v>
      </c>
      <c r="C32" s="173"/>
      <c r="D32" s="173"/>
      <c r="E32" s="173"/>
      <c r="F32" s="174"/>
    </row>
    <row r="33" spans="2:6" x14ac:dyDescent="0.25">
      <c r="B33" s="175"/>
      <c r="C33" s="176"/>
      <c r="D33" s="176"/>
      <c r="E33" s="176"/>
      <c r="F33" s="177"/>
    </row>
    <row r="34" spans="2:6" x14ac:dyDescent="0.25">
      <c r="B34" s="175"/>
      <c r="C34" s="176"/>
      <c r="D34" s="176"/>
      <c r="E34" s="176"/>
      <c r="F34" s="177"/>
    </row>
    <row r="35" spans="2:6" ht="15.75" thickBot="1" x14ac:dyDescent="0.3">
      <c r="B35" s="178"/>
      <c r="C35" s="179"/>
      <c r="D35" s="179"/>
      <c r="E35" s="179"/>
      <c r="F35" s="180"/>
    </row>
    <row r="36" spans="2:6" x14ac:dyDescent="0.25">
      <c r="B36" s="181" t="s">
        <v>129</v>
      </c>
      <c r="C36" s="182"/>
      <c r="D36" s="182"/>
      <c r="E36" s="182"/>
      <c r="F36" s="183"/>
    </row>
    <row r="37" spans="2:6" x14ac:dyDescent="0.25">
      <c r="B37" s="175"/>
      <c r="C37" s="176"/>
      <c r="D37" s="176"/>
      <c r="E37" s="176"/>
      <c r="F37" s="177"/>
    </row>
    <row r="38" spans="2:6" x14ac:dyDescent="0.25">
      <c r="B38" s="175"/>
      <c r="C38" s="176"/>
      <c r="D38" s="176"/>
      <c r="E38" s="176"/>
      <c r="F38" s="177"/>
    </row>
    <row r="39" spans="2:6" ht="15.75" thickBot="1" x14ac:dyDescent="0.3">
      <c r="B39" s="178"/>
      <c r="C39" s="179"/>
      <c r="D39" s="179"/>
      <c r="E39" s="179"/>
      <c r="F39" s="180"/>
    </row>
  </sheetData>
  <mergeCells count="19">
    <mergeCell ref="C6:D6"/>
    <mergeCell ref="E6:F6"/>
    <mergeCell ref="B2:F2"/>
    <mergeCell ref="C4:D4"/>
    <mergeCell ref="C5:D5"/>
    <mergeCell ref="C19:D19"/>
    <mergeCell ref="E19:F19"/>
    <mergeCell ref="C20:D20"/>
    <mergeCell ref="E20:F20"/>
    <mergeCell ref="C7:D7"/>
    <mergeCell ref="C8:D8"/>
    <mergeCell ref="C9:D9"/>
    <mergeCell ref="C10:D10"/>
    <mergeCell ref="E9:F9"/>
    <mergeCell ref="E10:F10"/>
    <mergeCell ref="E11:F11"/>
    <mergeCell ref="E12:F12"/>
    <mergeCell ref="E17:F17"/>
    <mergeCell ref="E18:F18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7" width="12.7109375" customWidth="1"/>
    <col min="8" max="8" width="14.28515625" customWidth="1"/>
    <col min="10" max="11" width="11.28515625" bestFit="1" customWidth="1"/>
    <col min="12" max="12" width="11" bestFit="1" customWidth="1"/>
    <col min="16" max="18" width="9.140625" customWidth="1"/>
  </cols>
  <sheetData>
    <row r="1" spans="1:23" ht="15.75" thickBot="1" x14ac:dyDescent="0.3"/>
    <row r="2" spans="1:23" ht="19.5" thickBot="1" x14ac:dyDescent="0.35">
      <c r="B2" s="335" t="s">
        <v>175</v>
      </c>
      <c r="C2" s="336"/>
      <c r="D2" s="336"/>
      <c r="E2" s="336"/>
      <c r="F2" s="336"/>
      <c r="G2" s="336"/>
      <c r="H2" s="337"/>
      <c r="J2" s="1" t="s">
        <v>0</v>
      </c>
      <c r="W2" s="1" t="s">
        <v>174</v>
      </c>
    </row>
    <row r="3" spans="1:23" ht="15.75" thickBot="1" x14ac:dyDescent="0.3"/>
    <row r="4" spans="1:23" x14ac:dyDescent="0.25">
      <c r="B4" s="25" t="s">
        <v>19</v>
      </c>
      <c r="C4" s="312">
        <v>2098</v>
      </c>
      <c r="D4" s="313"/>
      <c r="E4" s="313"/>
      <c r="F4" s="314" t="s">
        <v>18</v>
      </c>
      <c r="G4" s="315"/>
      <c r="H4" s="153">
        <v>26.9</v>
      </c>
    </row>
    <row r="5" spans="1:23" ht="15.75" thickBot="1" x14ac:dyDescent="0.3">
      <c r="B5" s="24" t="s">
        <v>17</v>
      </c>
      <c r="C5" s="316" t="s">
        <v>116</v>
      </c>
      <c r="D5" s="317"/>
      <c r="E5" s="317"/>
      <c r="F5" s="318" t="s">
        <v>16</v>
      </c>
      <c r="G5" s="319"/>
      <c r="H5" s="154">
        <v>27.4</v>
      </c>
    </row>
    <row r="6" spans="1:23" ht="15.75" thickBot="1" x14ac:dyDescent="0.3">
      <c r="B6" s="23" t="s">
        <v>15</v>
      </c>
      <c r="C6" s="320" t="s">
        <v>14</v>
      </c>
      <c r="D6" s="321"/>
      <c r="E6" s="322"/>
      <c r="F6" s="338" t="s">
        <v>13</v>
      </c>
      <c r="G6" s="352"/>
      <c r="H6" s="339"/>
    </row>
    <row r="7" spans="1:23" x14ac:dyDescent="0.25">
      <c r="B7" s="12" t="s">
        <v>4</v>
      </c>
      <c r="C7" s="22">
        <v>24.8</v>
      </c>
      <c r="D7" s="41">
        <v>1.9</v>
      </c>
      <c r="E7" s="186">
        <v>0.2</v>
      </c>
      <c r="F7" s="327">
        <v>25.7</v>
      </c>
      <c r="G7" s="343"/>
      <c r="H7" s="20">
        <v>1.7</v>
      </c>
    </row>
    <row r="8" spans="1:23" ht="15" customHeight="1" thickBot="1" x14ac:dyDescent="0.3">
      <c r="B8" s="8" t="s">
        <v>12</v>
      </c>
      <c r="C8" s="7" t="s">
        <v>11</v>
      </c>
      <c r="D8" s="197" t="s">
        <v>10</v>
      </c>
      <c r="E8" s="185" t="s">
        <v>11</v>
      </c>
      <c r="F8" s="329" t="s">
        <v>11</v>
      </c>
      <c r="G8" s="344"/>
      <c r="H8" s="4" t="s">
        <v>10</v>
      </c>
    </row>
    <row r="9" spans="1:23" x14ac:dyDescent="0.25">
      <c r="B9" s="12" t="s">
        <v>4</v>
      </c>
      <c r="C9" s="327">
        <v>26.7</v>
      </c>
      <c r="D9" s="331"/>
      <c r="E9" s="186">
        <v>0.2</v>
      </c>
      <c r="F9" s="327">
        <v>27.4</v>
      </c>
      <c r="G9" s="347"/>
      <c r="H9" s="328"/>
    </row>
    <row r="10" spans="1:23" ht="15.75" thickBot="1" x14ac:dyDescent="0.3">
      <c r="B10" s="8" t="s">
        <v>9</v>
      </c>
      <c r="C10" s="329" t="s">
        <v>137</v>
      </c>
      <c r="D10" s="332"/>
      <c r="E10" s="185" t="s">
        <v>138</v>
      </c>
      <c r="F10" s="329" t="s">
        <v>137</v>
      </c>
      <c r="G10" s="348"/>
      <c r="H10" s="330"/>
    </row>
    <row r="11" spans="1:23" x14ac:dyDescent="0.25">
      <c r="B11" s="12" t="s">
        <v>4</v>
      </c>
      <c r="C11" s="327">
        <v>8.3000000000000007</v>
      </c>
      <c r="D11" s="331"/>
      <c r="E11" s="21">
        <v>18.600000000000001</v>
      </c>
      <c r="F11" s="327">
        <v>27.4</v>
      </c>
      <c r="G11" s="347"/>
      <c r="H11" s="328"/>
    </row>
    <row r="12" spans="1:23" ht="15.75" thickBot="1" x14ac:dyDescent="0.3">
      <c r="B12" s="16" t="s">
        <v>8</v>
      </c>
      <c r="C12" s="329" t="s">
        <v>130</v>
      </c>
      <c r="D12" s="332"/>
      <c r="E12" s="5" t="s">
        <v>7</v>
      </c>
      <c r="F12" s="329" t="s">
        <v>7</v>
      </c>
      <c r="G12" s="348"/>
      <c r="H12" s="330"/>
    </row>
    <row r="13" spans="1:23" x14ac:dyDescent="0.25">
      <c r="B13" s="12" t="s">
        <v>4</v>
      </c>
      <c r="C13" s="327">
        <v>26.9</v>
      </c>
      <c r="D13" s="347"/>
      <c r="E13" s="331"/>
      <c r="F13" s="22">
        <v>18.3</v>
      </c>
      <c r="G13" s="21">
        <v>6.6</v>
      </c>
      <c r="H13" s="155">
        <v>2.5</v>
      </c>
    </row>
    <row r="14" spans="1:23" x14ac:dyDescent="0.25">
      <c r="B14" s="8" t="s">
        <v>6</v>
      </c>
      <c r="C14" s="305">
        <v>133</v>
      </c>
      <c r="D14" s="306"/>
      <c r="E14" s="333"/>
      <c r="F14" s="7">
        <v>168</v>
      </c>
      <c r="G14" s="5">
        <v>213</v>
      </c>
      <c r="H14" s="4">
        <v>208</v>
      </c>
    </row>
    <row r="15" spans="1:23" s="2" customFormat="1" x14ac:dyDescent="0.25">
      <c r="A15" s="158"/>
      <c r="B15" s="70" t="s">
        <v>21</v>
      </c>
      <c r="C15" s="340" t="s">
        <v>83</v>
      </c>
      <c r="D15" s="355"/>
      <c r="E15" s="341"/>
      <c r="F15" s="63" t="s">
        <v>83</v>
      </c>
      <c r="G15" s="65" t="s">
        <v>71</v>
      </c>
      <c r="H15" s="62" t="s">
        <v>71</v>
      </c>
      <c r="J15"/>
      <c r="K15"/>
      <c r="L15" s="79"/>
    </row>
    <row r="16" spans="1:23" ht="15.75" thickBot="1" x14ac:dyDescent="0.3">
      <c r="B16" s="16" t="s">
        <v>5</v>
      </c>
      <c r="C16" s="329">
        <v>23.5</v>
      </c>
      <c r="D16" s="348"/>
      <c r="E16" s="332"/>
      <c r="F16" s="15">
        <v>19.7</v>
      </c>
      <c r="G16" s="14">
        <v>30.6</v>
      </c>
      <c r="H16" s="13">
        <v>31.2</v>
      </c>
      <c r="J16" s="103"/>
      <c r="K16" s="103"/>
    </row>
    <row r="17" spans="1:8" x14ac:dyDescent="0.25">
      <c r="B17" s="12" t="s">
        <v>4</v>
      </c>
      <c r="C17" s="11">
        <v>10.3</v>
      </c>
      <c r="D17" s="10">
        <v>8</v>
      </c>
      <c r="E17" s="10">
        <v>7.2</v>
      </c>
      <c r="F17" s="327">
        <v>18.3</v>
      </c>
      <c r="G17" s="343"/>
      <c r="H17" s="9">
        <v>9.1</v>
      </c>
    </row>
    <row r="18" spans="1:8" s="2" customFormat="1" x14ac:dyDescent="0.25">
      <c r="A18" s="158"/>
      <c r="B18" s="77" t="s">
        <v>3</v>
      </c>
      <c r="C18" s="58">
        <v>7</v>
      </c>
      <c r="D18" s="60">
        <v>10</v>
      </c>
      <c r="E18" s="65">
        <v>12</v>
      </c>
      <c r="F18" s="349">
        <v>11</v>
      </c>
      <c r="G18" s="354"/>
      <c r="H18" s="104">
        <v>14</v>
      </c>
    </row>
    <row r="19" spans="1:8" x14ac:dyDescent="0.25">
      <c r="B19" s="6" t="s">
        <v>2</v>
      </c>
      <c r="C19" s="305" t="s">
        <v>150</v>
      </c>
      <c r="D19" s="306"/>
      <c r="E19" s="307"/>
      <c r="F19" s="334" t="s">
        <v>157</v>
      </c>
      <c r="G19" s="351"/>
      <c r="H19" s="308"/>
    </row>
    <row r="20" spans="1:8" s="2" customFormat="1" ht="15.75" thickBot="1" x14ac:dyDescent="0.3">
      <c r="A20" s="158"/>
      <c r="B20" s="3" t="s">
        <v>1</v>
      </c>
      <c r="C20" s="285" t="s">
        <v>22</v>
      </c>
      <c r="D20" s="286"/>
      <c r="E20" s="287"/>
      <c r="F20" s="285" t="s">
        <v>213</v>
      </c>
      <c r="G20" s="286"/>
      <c r="H20" s="288"/>
    </row>
    <row r="21" spans="1:8" x14ac:dyDescent="0.25">
      <c r="B21" s="162" t="s">
        <v>127</v>
      </c>
      <c r="C21" s="163"/>
      <c r="D21" s="163"/>
      <c r="E21" s="163"/>
      <c r="F21" s="163"/>
      <c r="G21" s="163"/>
      <c r="H21" s="164"/>
    </row>
    <row r="22" spans="1:8" x14ac:dyDescent="0.25">
      <c r="B22" s="165" t="s">
        <v>183</v>
      </c>
      <c r="C22" s="166" t="s">
        <v>211</v>
      </c>
      <c r="D22" s="166"/>
      <c r="E22" s="166"/>
      <c r="F22" s="166"/>
      <c r="G22" s="166"/>
      <c r="H22" s="167"/>
    </row>
    <row r="23" spans="1:8" x14ac:dyDescent="0.25">
      <c r="B23" s="165" t="s">
        <v>184</v>
      </c>
      <c r="C23" s="166" t="s">
        <v>210</v>
      </c>
      <c r="D23" s="166"/>
      <c r="E23" s="166"/>
      <c r="F23" s="166"/>
      <c r="G23" s="166"/>
      <c r="H23" s="167"/>
    </row>
    <row r="24" spans="1:8" x14ac:dyDescent="0.25">
      <c r="B24" s="165" t="s">
        <v>185</v>
      </c>
      <c r="C24" s="166" t="s">
        <v>209</v>
      </c>
      <c r="D24" s="166"/>
      <c r="E24" s="166"/>
      <c r="F24" s="166"/>
      <c r="G24" s="166"/>
      <c r="H24" s="167"/>
    </row>
    <row r="25" spans="1:8" x14ac:dyDescent="0.25">
      <c r="B25" s="165"/>
      <c r="C25" s="166" t="s">
        <v>214</v>
      </c>
      <c r="D25" s="166"/>
      <c r="E25" s="166"/>
      <c r="F25" s="166"/>
      <c r="G25" s="166"/>
      <c r="H25" s="167"/>
    </row>
    <row r="26" spans="1:8" x14ac:dyDescent="0.25">
      <c r="B26" s="168" t="s">
        <v>186</v>
      </c>
      <c r="C26" s="166" t="s">
        <v>212</v>
      </c>
      <c r="D26" s="166"/>
      <c r="E26" s="166"/>
      <c r="F26" s="166"/>
      <c r="G26" s="166"/>
      <c r="H26" s="167"/>
    </row>
    <row r="27" spans="1:8" ht="15.75" thickBot="1" x14ac:dyDescent="0.3">
      <c r="B27" s="169" t="s">
        <v>187</v>
      </c>
      <c r="C27" s="170"/>
      <c r="D27" s="170"/>
      <c r="E27" s="170"/>
      <c r="F27" s="170"/>
      <c r="G27" s="170"/>
      <c r="H27" s="171"/>
    </row>
    <row r="30" spans="1:8" ht="15.75" thickBot="1" x14ac:dyDescent="0.3"/>
    <row r="31" spans="1:8" x14ac:dyDescent="0.25">
      <c r="B31" s="172" t="s">
        <v>128</v>
      </c>
      <c r="C31" s="173"/>
      <c r="D31" s="173"/>
      <c r="E31" s="173"/>
      <c r="F31" s="173"/>
      <c r="G31" s="173"/>
      <c r="H31" s="174"/>
    </row>
    <row r="32" spans="1:8" x14ac:dyDescent="0.25">
      <c r="B32" s="175"/>
      <c r="C32" s="176"/>
      <c r="D32" s="176"/>
      <c r="E32" s="176"/>
      <c r="F32" s="176"/>
      <c r="G32" s="176"/>
      <c r="H32" s="177"/>
    </row>
    <row r="33" spans="1:8" x14ac:dyDescent="0.25">
      <c r="B33" s="175"/>
      <c r="C33" s="176"/>
      <c r="D33" s="176"/>
      <c r="E33" s="176"/>
      <c r="F33" s="176"/>
      <c r="G33" s="176"/>
      <c r="H33" s="177"/>
    </row>
    <row r="34" spans="1:8" ht="15.75" thickBot="1" x14ac:dyDescent="0.3">
      <c r="B34" s="178"/>
      <c r="C34" s="179"/>
      <c r="D34" s="179"/>
      <c r="E34" s="179"/>
      <c r="F34" s="179"/>
      <c r="G34" s="179"/>
      <c r="H34" s="180"/>
    </row>
    <row r="35" spans="1:8" x14ac:dyDescent="0.25">
      <c r="B35" s="181" t="s">
        <v>129</v>
      </c>
      <c r="C35" s="182"/>
      <c r="D35" s="182"/>
      <c r="E35" s="182"/>
      <c r="F35" s="182"/>
      <c r="G35" s="182"/>
      <c r="H35" s="183"/>
    </row>
    <row r="36" spans="1:8" x14ac:dyDescent="0.25">
      <c r="B36" s="175"/>
      <c r="C36" s="176"/>
      <c r="D36" s="176"/>
      <c r="E36" s="176"/>
      <c r="F36" s="176"/>
      <c r="G36" s="176"/>
      <c r="H36" s="177"/>
    </row>
    <row r="37" spans="1:8" x14ac:dyDescent="0.25">
      <c r="B37" s="175"/>
      <c r="C37" s="176"/>
      <c r="D37" s="176"/>
      <c r="E37" s="176"/>
      <c r="F37" s="176"/>
      <c r="G37" s="176"/>
      <c r="H37" s="177"/>
    </row>
    <row r="38" spans="1:8" ht="15.75" thickBot="1" x14ac:dyDescent="0.3">
      <c r="B38" s="178"/>
      <c r="C38" s="179"/>
      <c r="D38" s="179"/>
      <c r="E38" s="179"/>
      <c r="F38" s="179"/>
      <c r="G38" s="179"/>
      <c r="H38" s="180"/>
    </row>
    <row r="42" spans="1:8" x14ac:dyDescent="0.25">
      <c r="A42"/>
    </row>
    <row r="43" spans="1:8" x14ac:dyDescent="0.25">
      <c r="A43"/>
    </row>
    <row r="44" spans="1:8" x14ac:dyDescent="0.25">
      <c r="A44"/>
    </row>
    <row r="45" spans="1:8" x14ac:dyDescent="0.25">
      <c r="A45"/>
    </row>
    <row r="46" spans="1:8" x14ac:dyDescent="0.25">
      <c r="A46"/>
    </row>
    <row r="47" spans="1:8" x14ac:dyDescent="0.25">
      <c r="A47"/>
    </row>
  </sheetData>
  <mergeCells count="27">
    <mergeCell ref="B2:H2"/>
    <mergeCell ref="C4:E4"/>
    <mergeCell ref="F4:G4"/>
    <mergeCell ref="C5:E5"/>
    <mergeCell ref="F5:G5"/>
    <mergeCell ref="C20:E20"/>
    <mergeCell ref="F20:H20"/>
    <mergeCell ref="F6:H6"/>
    <mergeCell ref="C9:D9"/>
    <mergeCell ref="C10:D10"/>
    <mergeCell ref="C11:D11"/>
    <mergeCell ref="F7:G7"/>
    <mergeCell ref="F8:G8"/>
    <mergeCell ref="F9:H9"/>
    <mergeCell ref="F10:H10"/>
    <mergeCell ref="F11:H11"/>
    <mergeCell ref="C12:D12"/>
    <mergeCell ref="C13:E13"/>
    <mergeCell ref="C14:E14"/>
    <mergeCell ref="C15:E15"/>
    <mergeCell ref="C6:E6"/>
    <mergeCell ref="F12:H12"/>
    <mergeCell ref="F17:G17"/>
    <mergeCell ref="F18:G18"/>
    <mergeCell ref="C16:E16"/>
    <mergeCell ref="C19:E19"/>
    <mergeCell ref="F19:H19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zoomScale="80" zoomScaleNormal="80" workbookViewId="0">
      <selection activeCell="B34" sqref="B34"/>
    </sheetView>
  </sheetViews>
  <sheetFormatPr defaultRowHeight="15" x14ac:dyDescent="0.25"/>
  <cols>
    <col min="1" max="1" width="9.140625" style="157"/>
    <col min="2" max="2" width="20.5703125" customWidth="1"/>
    <col min="3" max="3" width="16.5703125" bestFit="1" customWidth="1"/>
    <col min="4" max="6" width="12.7109375" customWidth="1"/>
    <col min="7" max="7" width="16.5703125" bestFit="1" customWidth="1"/>
    <col min="8" max="11" width="15.7109375" customWidth="1"/>
    <col min="13" max="14" width="11.28515625" bestFit="1" customWidth="1"/>
    <col min="15" max="15" width="11" bestFit="1" customWidth="1"/>
    <col min="19" max="21" width="9.140625" customWidth="1"/>
  </cols>
  <sheetData>
    <row r="1" spans="1:26" ht="15.75" thickBot="1" x14ac:dyDescent="0.3"/>
    <row r="2" spans="1:26" ht="19.5" thickBot="1" x14ac:dyDescent="0.35">
      <c r="B2" s="335" t="s">
        <v>175</v>
      </c>
      <c r="C2" s="336"/>
      <c r="D2" s="336"/>
      <c r="E2" s="336"/>
      <c r="F2" s="336"/>
      <c r="G2" s="336"/>
      <c r="H2" s="336"/>
      <c r="I2" s="336"/>
      <c r="J2" s="336"/>
      <c r="K2" s="337"/>
      <c r="M2" s="1" t="s">
        <v>0</v>
      </c>
      <c r="Z2" s="1" t="s">
        <v>254</v>
      </c>
    </row>
    <row r="3" spans="1:26" ht="15.75" thickBot="1" x14ac:dyDescent="0.3"/>
    <row r="4" spans="1:26" x14ac:dyDescent="0.25">
      <c r="B4" s="25" t="s">
        <v>19</v>
      </c>
      <c r="C4" s="312">
        <v>2101</v>
      </c>
      <c r="D4" s="313"/>
      <c r="E4" s="313"/>
      <c r="F4" s="313"/>
      <c r="G4" s="314" t="s">
        <v>18</v>
      </c>
      <c r="H4" s="362"/>
      <c r="I4" s="315"/>
      <c r="J4" s="358">
        <v>126.1</v>
      </c>
      <c r="K4" s="359"/>
    </row>
    <row r="5" spans="1:26" ht="15.75" thickBot="1" x14ac:dyDescent="0.3">
      <c r="B5" s="24" t="s">
        <v>17</v>
      </c>
      <c r="C5" s="316" t="s">
        <v>116</v>
      </c>
      <c r="D5" s="317"/>
      <c r="E5" s="317"/>
      <c r="F5" s="317"/>
      <c r="G5" s="318" t="s">
        <v>16</v>
      </c>
      <c r="H5" s="363"/>
      <c r="I5" s="319"/>
      <c r="J5" s="360">
        <v>126.4</v>
      </c>
      <c r="K5" s="361"/>
    </row>
    <row r="6" spans="1:26" ht="15.75" thickBot="1" x14ac:dyDescent="0.3">
      <c r="B6" s="23" t="s">
        <v>15</v>
      </c>
      <c r="C6" s="320" t="s">
        <v>14</v>
      </c>
      <c r="D6" s="321"/>
      <c r="E6" s="321"/>
      <c r="F6" s="322"/>
      <c r="G6" s="338" t="s">
        <v>13</v>
      </c>
      <c r="H6" s="352"/>
      <c r="I6" s="352"/>
      <c r="J6" s="352"/>
      <c r="K6" s="339"/>
    </row>
    <row r="7" spans="1:26" x14ac:dyDescent="0.25">
      <c r="B7" s="12" t="s">
        <v>4</v>
      </c>
      <c r="C7" s="327">
        <v>125.7</v>
      </c>
      <c r="D7" s="343"/>
      <c r="E7" s="356">
        <v>0.4</v>
      </c>
      <c r="F7" s="347"/>
      <c r="G7" s="327">
        <v>120.3</v>
      </c>
      <c r="H7" s="347"/>
      <c r="I7" s="343"/>
      <c r="J7" s="356">
        <v>6.1</v>
      </c>
      <c r="K7" s="328"/>
    </row>
    <row r="8" spans="1:26" ht="15" customHeight="1" thickBot="1" x14ac:dyDescent="0.3">
      <c r="B8" s="8" t="s">
        <v>12</v>
      </c>
      <c r="C8" s="329" t="s">
        <v>11</v>
      </c>
      <c r="D8" s="344"/>
      <c r="E8" s="357" t="s">
        <v>10</v>
      </c>
      <c r="F8" s="348"/>
      <c r="G8" s="329" t="s">
        <v>11</v>
      </c>
      <c r="H8" s="348"/>
      <c r="I8" s="344"/>
      <c r="J8" s="357" t="s">
        <v>10</v>
      </c>
      <c r="K8" s="330"/>
    </row>
    <row r="9" spans="1:26" x14ac:dyDescent="0.25">
      <c r="B9" s="12" t="s">
        <v>4</v>
      </c>
      <c r="C9" s="327">
        <v>126.1</v>
      </c>
      <c r="D9" s="347"/>
      <c r="E9" s="347"/>
      <c r="F9" s="331"/>
      <c r="G9" s="327">
        <v>126.4</v>
      </c>
      <c r="H9" s="347"/>
      <c r="I9" s="347"/>
      <c r="J9" s="347"/>
      <c r="K9" s="328"/>
    </row>
    <row r="10" spans="1:26" ht="15.75" thickBot="1" x14ac:dyDescent="0.3">
      <c r="B10" s="8" t="s">
        <v>9</v>
      </c>
      <c r="C10" s="329" t="s">
        <v>138</v>
      </c>
      <c r="D10" s="348"/>
      <c r="E10" s="348"/>
      <c r="F10" s="332"/>
      <c r="G10" s="329" t="s">
        <v>138</v>
      </c>
      <c r="H10" s="348"/>
      <c r="I10" s="348"/>
      <c r="J10" s="348"/>
      <c r="K10" s="330"/>
    </row>
    <row r="11" spans="1:26" x14ac:dyDescent="0.25">
      <c r="B11" s="12" t="s">
        <v>4</v>
      </c>
      <c r="C11" s="327">
        <v>126.1</v>
      </c>
      <c r="D11" s="347"/>
      <c r="E11" s="347"/>
      <c r="F11" s="331"/>
      <c r="G11" s="327">
        <v>126.4</v>
      </c>
      <c r="H11" s="347"/>
      <c r="I11" s="347"/>
      <c r="J11" s="347"/>
      <c r="K11" s="328"/>
    </row>
    <row r="12" spans="1:26" ht="15.75" thickBot="1" x14ac:dyDescent="0.3">
      <c r="B12" s="16" t="s">
        <v>8</v>
      </c>
      <c r="C12" s="329" t="s">
        <v>7</v>
      </c>
      <c r="D12" s="348"/>
      <c r="E12" s="348"/>
      <c r="F12" s="332"/>
      <c r="G12" s="329" t="s">
        <v>7</v>
      </c>
      <c r="H12" s="348"/>
      <c r="I12" s="348"/>
      <c r="J12" s="348"/>
      <c r="K12" s="330"/>
    </row>
    <row r="13" spans="1:26" x14ac:dyDescent="0.25">
      <c r="B13" s="12" t="s">
        <v>4</v>
      </c>
      <c r="C13" s="22">
        <v>63.7</v>
      </c>
      <c r="D13" s="193">
        <v>39.6</v>
      </c>
      <c r="E13" s="151">
        <v>11.8</v>
      </c>
      <c r="F13" s="21">
        <v>10.9</v>
      </c>
      <c r="G13" s="22">
        <v>38.200000000000003</v>
      </c>
      <c r="H13" s="228">
        <v>30</v>
      </c>
      <c r="I13" s="21">
        <v>25</v>
      </c>
      <c r="J13" s="21">
        <v>14.2</v>
      </c>
      <c r="K13" s="155">
        <v>11.4</v>
      </c>
    </row>
    <row r="14" spans="1:26" x14ac:dyDescent="0.25">
      <c r="B14" s="8" t="s">
        <v>6</v>
      </c>
      <c r="C14" s="7">
        <v>213</v>
      </c>
      <c r="D14" s="192">
        <v>83</v>
      </c>
      <c r="E14" s="150">
        <v>173</v>
      </c>
      <c r="F14" s="5">
        <v>168</v>
      </c>
      <c r="G14" s="7">
        <v>133</v>
      </c>
      <c r="H14" s="234">
        <v>204</v>
      </c>
      <c r="I14" s="243">
        <v>313</v>
      </c>
      <c r="J14" s="207">
        <v>118</v>
      </c>
      <c r="K14" s="4">
        <v>213</v>
      </c>
    </row>
    <row r="15" spans="1:26" s="2" customFormat="1" ht="15" customHeight="1" x14ac:dyDescent="0.25">
      <c r="A15" s="158"/>
      <c r="B15" s="70" t="s">
        <v>21</v>
      </c>
      <c r="C15" s="63" t="s">
        <v>139</v>
      </c>
      <c r="D15" s="195" t="s">
        <v>117</v>
      </c>
      <c r="E15" s="156" t="s">
        <v>142</v>
      </c>
      <c r="F15" s="60" t="s">
        <v>142</v>
      </c>
      <c r="G15" s="63" t="s">
        <v>139</v>
      </c>
      <c r="H15" s="212" t="s">
        <v>158</v>
      </c>
      <c r="I15" s="212" t="s">
        <v>249</v>
      </c>
      <c r="J15" s="212" t="s">
        <v>123</v>
      </c>
      <c r="K15" s="62" t="s">
        <v>124</v>
      </c>
      <c r="M15"/>
      <c r="N15"/>
      <c r="O15"/>
    </row>
    <row r="16" spans="1:26" ht="15.75" thickBot="1" x14ac:dyDescent="0.3">
      <c r="B16" s="16" t="s">
        <v>5</v>
      </c>
      <c r="C16" s="15" t="s">
        <v>140</v>
      </c>
      <c r="D16" s="194" t="s">
        <v>141</v>
      </c>
      <c r="E16" s="152" t="s">
        <v>143</v>
      </c>
      <c r="F16" s="14">
        <v>25.6</v>
      </c>
      <c r="G16" s="15">
        <v>32.6</v>
      </c>
      <c r="H16" s="230">
        <v>31.9</v>
      </c>
      <c r="I16" s="242">
        <v>38.6</v>
      </c>
      <c r="J16" s="206">
        <v>29.1</v>
      </c>
      <c r="K16" s="13">
        <v>30.6</v>
      </c>
    </row>
    <row r="17" spans="1:15" x14ac:dyDescent="0.25">
      <c r="B17" s="12" t="s">
        <v>4</v>
      </c>
      <c r="C17" s="11">
        <v>56.6</v>
      </c>
      <c r="D17" s="200">
        <v>39.1</v>
      </c>
      <c r="E17" s="10">
        <v>7.1</v>
      </c>
      <c r="F17" s="10">
        <v>8.9</v>
      </c>
      <c r="G17" s="11">
        <v>61.7</v>
      </c>
      <c r="H17" s="10">
        <v>24.9</v>
      </c>
      <c r="I17" s="105">
        <v>18</v>
      </c>
      <c r="J17" s="105">
        <v>11.4</v>
      </c>
      <c r="K17" s="9">
        <v>5.3</v>
      </c>
    </row>
    <row r="18" spans="1:15" s="2" customFormat="1" x14ac:dyDescent="0.25">
      <c r="A18" s="158"/>
      <c r="B18" s="77" t="s">
        <v>3</v>
      </c>
      <c r="C18" s="58">
        <v>12</v>
      </c>
      <c r="D18" s="196">
        <v>5</v>
      </c>
      <c r="E18" s="60">
        <v>9</v>
      </c>
      <c r="F18" s="65">
        <v>11</v>
      </c>
      <c r="G18" s="58">
        <v>12</v>
      </c>
      <c r="H18" s="60">
        <v>14</v>
      </c>
      <c r="I18" s="143">
        <v>9</v>
      </c>
      <c r="J18" s="143">
        <v>11</v>
      </c>
      <c r="K18" s="104">
        <v>10</v>
      </c>
      <c r="N18"/>
      <c r="O18"/>
    </row>
    <row r="19" spans="1:15" x14ac:dyDescent="0.25">
      <c r="B19" s="6" t="s">
        <v>2</v>
      </c>
      <c r="C19" s="305" t="s">
        <v>144</v>
      </c>
      <c r="D19" s="306"/>
      <c r="E19" s="306"/>
      <c r="F19" s="307"/>
      <c r="G19" s="334" t="s">
        <v>289</v>
      </c>
      <c r="H19" s="351"/>
      <c r="I19" s="351"/>
      <c r="J19" s="351"/>
      <c r="K19" s="308"/>
    </row>
    <row r="20" spans="1:15" s="2" customFormat="1" ht="15.75" thickBot="1" x14ac:dyDescent="0.3">
      <c r="A20" s="158"/>
      <c r="B20" s="244" t="s">
        <v>1</v>
      </c>
      <c r="C20" s="364" t="s">
        <v>22</v>
      </c>
      <c r="D20" s="365"/>
      <c r="E20" s="365"/>
      <c r="F20" s="366"/>
      <c r="G20" s="364" t="s">
        <v>22</v>
      </c>
      <c r="H20" s="365"/>
      <c r="I20" s="365"/>
      <c r="J20" s="365"/>
      <c r="K20" s="367"/>
      <c r="N20"/>
    </row>
    <row r="21" spans="1:15" x14ac:dyDescent="0.25">
      <c r="B21" s="162" t="s">
        <v>127</v>
      </c>
      <c r="C21" s="163"/>
      <c r="D21" s="163"/>
      <c r="E21" s="163"/>
      <c r="F21" s="163"/>
      <c r="G21" s="163"/>
      <c r="H21" s="163"/>
      <c r="I21" s="163"/>
      <c r="J21" s="163"/>
      <c r="K21" s="164"/>
    </row>
    <row r="22" spans="1:15" x14ac:dyDescent="0.25">
      <c r="B22" s="165" t="s">
        <v>183</v>
      </c>
      <c r="C22" s="166" t="s">
        <v>215</v>
      </c>
      <c r="D22" s="166"/>
      <c r="E22" s="166"/>
      <c r="F22" s="166"/>
      <c r="G22" s="166"/>
      <c r="H22" s="166"/>
      <c r="I22" s="166"/>
      <c r="J22" s="166"/>
      <c r="K22" s="167"/>
    </row>
    <row r="23" spans="1:15" x14ac:dyDescent="0.25">
      <c r="B23" s="165" t="s">
        <v>184</v>
      </c>
      <c r="C23" s="166" t="s">
        <v>250</v>
      </c>
      <c r="D23" s="166"/>
      <c r="E23" s="166"/>
      <c r="F23" s="166"/>
      <c r="G23" s="166"/>
      <c r="H23" s="166"/>
      <c r="I23" s="166"/>
      <c r="J23" s="166"/>
      <c r="K23" s="167"/>
    </row>
    <row r="24" spans="1:15" x14ac:dyDescent="0.25">
      <c r="B24" s="165" t="s">
        <v>185</v>
      </c>
      <c r="C24" s="166" t="s">
        <v>251</v>
      </c>
      <c r="D24" s="166"/>
      <c r="E24" s="166"/>
      <c r="F24" s="166"/>
      <c r="G24" s="166"/>
      <c r="H24" s="166"/>
      <c r="I24" s="166"/>
      <c r="J24" s="166"/>
      <c r="K24" s="167"/>
    </row>
    <row r="25" spans="1:15" x14ac:dyDescent="0.25">
      <c r="B25" s="165"/>
      <c r="C25" s="166" t="s">
        <v>252</v>
      </c>
      <c r="D25" s="166"/>
      <c r="E25" s="166"/>
      <c r="F25" s="166"/>
      <c r="G25" s="166"/>
      <c r="H25" s="166"/>
      <c r="I25" s="166"/>
      <c r="J25" s="166"/>
      <c r="K25" s="167"/>
    </row>
    <row r="26" spans="1:15" x14ac:dyDescent="0.25">
      <c r="B26" s="165"/>
      <c r="C26" s="166" t="s">
        <v>256</v>
      </c>
      <c r="D26" s="166"/>
      <c r="E26" s="166"/>
      <c r="F26" s="166"/>
      <c r="G26" s="166"/>
      <c r="H26" s="166"/>
      <c r="I26" s="166"/>
      <c r="J26" s="166"/>
      <c r="K26" s="167"/>
    </row>
    <row r="27" spans="1:15" x14ac:dyDescent="0.25">
      <c r="B27" s="168" t="s">
        <v>186</v>
      </c>
      <c r="C27" s="166" t="s">
        <v>253</v>
      </c>
      <c r="D27" s="166"/>
      <c r="E27" s="166"/>
      <c r="F27" s="166"/>
      <c r="G27" s="166"/>
      <c r="H27" s="166"/>
      <c r="I27" s="166"/>
      <c r="J27" s="166"/>
      <c r="K27" s="167"/>
    </row>
    <row r="28" spans="1:15" ht="15.75" thickBot="1" x14ac:dyDescent="0.3">
      <c r="B28" s="209" t="s">
        <v>187</v>
      </c>
      <c r="C28" s="170"/>
      <c r="D28" s="170"/>
      <c r="E28" s="170"/>
      <c r="F28" s="170"/>
      <c r="G28" s="170"/>
      <c r="H28" s="170"/>
      <c r="I28" s="170"/>
      <c r="J28" s="170"/>
      <c r="K28" s="171"/>
    </row>
    <row r="31" spans="1:15" ht="15.75" thickBot="1" x14ac:dyDescent="0.3"/>
    <row r="32" spans="1:15" x14ac:dyDescent="0.25">
      <c r="B32" s="172" t="s">
        <v>128</v>
      </c>
      <c r="C32" s="173"/>
      <c r="D32" s="173"/>
      <c r="E32" s="173"/>
      <c r="F32" s="173"/>
      <c r="G32" s="173"/>
      <c r="H32" s="173"/>
      <c r="I32" s="173"/>
      <c r="J32" s="173"/>
      <c r="K32" s="174"/>
    </row>
    <row r="33" spans="1:26" x14ac:dyDescent="0.25">
      <c r="B33" s="175"/>
      <c r="C33" s="176"/>
      <c r="D33" s="176"/>
      <c r="E33" s="176"/>
      <c r="F33" s="176"/>
      <c r="G33" s="176"/>
      <c r="H33" s="176"/>
      <c r="I33" s="176"/>
      <c r="J33" s="176"/>
      <c r="K33" s="177"/>
    </row>
    <row r="34" spans="1:26" x14ac:dyDescent="0.25">
      <c r="B34" s="175"/>
      <c r="C34" s="176"/>
      <c r="D34" s="176"/>
      <c r="E34" s="176"/>
      <c r="F34" s="176"/>
      <c r="G34" s="176"/>
      <c r="H34" s="176"/>
      <c r="I34" s="176"/>
      <c r="J34" s="176"/>
      <c r="K34" s="177"/>
    </row>
    <row r="35" spans="1:26" ht="15.75" thickBot="1" x14ac:dyDescent="0.3">
      <c r="B35" s="178"/>
      <c r="C35" s="179"/>
      <c r="D35" s="179"/>
      <c r="E35" s="179"/>
      <c r="F35" s="179"/>
      <c r="G35" s="179"/>
      <c r="H35" s="179"/>
      <c r="I35" s="179"/>
      <c r="J35" s="179"/>
      <c r="K35" s="180"/>
    </row>
    <row r="36" spans="1:26" x14ac:dyDescent="0.25">
      <c r="B36" s="181" t="s">
        <v>129</v>
      </c>
      <c r="C36" s="182"/>
      <c r="D36" s="182"/>
      <c r="E36" s="182"/>
      <c r="F36" s="182"/>
      <c r="G36" s="182"/>
      <c r="H36" s="182"/>
      <c r="I36" s="182"/>
      <c r="J36" s="182"/>
      <c r="K36" s="183"/>
    </row>
    <row r="37" spans="1:26" x14ac:dyDescent="0.25">
      <c r="B37" s="175"/>
      <c r="C37" s="176"/>
      <c r="D37" s="176"/>
      <c r="E37" s="176"/>
      <c r="F37" s="176"/>
      <c r="G37" s="176"/>
      <c r="H37" s="176"/>
      <c r="I37" s="176"/>
      <c r="J37" s="176"/>
      <c r="K37" s="177"/>
    </row>
    <row r="38" spans="1:26" x14ac:dyDescent="0.25">
      <c r="B38" s="175"/>
      <c r="C38" s="176"/>
      <c r="D38" s="176"/>
      <c r="E38" s="176"/>
      <c r="F38" s="176"/>
      <c r="G38" s="176"/>
      <c r="H38" s="176"/>
      <c r="I38" s="176"/>
      <c r="J38" s="176"/>
      <c r="K38" s="177"/>
    </row>
    <row r="39" spans="1:26" ht="15.75" thickBot="1" x14ac:dyDescent="0.3">
      <c r="B39" s="178"/>
      <c r="C39" s="179"/>
      <c r="D39" s="179"/>
      <c r="E39" s="179"/>
      <c r="F39" s="179"/>
      <c r="G39" s="179"/>
      <c r="H39" s="179"/>
      <c r="I39" s="179"/>
      <c r="J39" s="179"/>
      <c r="K39" s="180"/>
    </row>
    <row r="41" spans="1:26" x14ac:dyDescent="0.25">
      <c r="Z41" s="1" t="s">
        <v>255</v>
      </c>
    </row>
    <row r="43" spans="1:26" x14ac:dyDescent="0.25">
      <c r="A43"/>
    </row>
    <row r="44" spans="1:26" x14ac:dyDescent="0.25">
      <c r="A44"/>
    </row>
    <row r="45" spans="1:26" x14ac:dyDescent="0.25">
      <c r="A45"/>
    </row>
    <row r="46" spans="1:26" x14ac:dyDescent="0.25">
      <c r="A46"/>
    </row>
    <row r="47" spans="1:26" x14ac:dyDescent="0.25">
      <c r="A47"/>
    </row>
    <row r="48" spans="1:26" x14ac:dyDescent="0.25">
      <c r="A48"/>
    </row>
  </sheetData>
  <mergeCells count="29">
    <mergeCell ref="C12:F12"/>
    <mergeCell ref="C19:F19"/>
    <mergeCell ref="G19:K19"/>
    <mergeCell ref="C20:F20"/>
    <mergeCell ref="G20:K20"/>
    <mergeCell ref="G12:K12"/>
    <mergeCell ref="B2:K2"/>
    <mergeCell ref="C4:F4"/>
    <mergeCell ref="C5:F5"/>
    <mergeCell ref="J4:K4"/>
    <mergeCell ref="J5:K5"/>
    <mergeCell ref="G4:I4"/>
    <mergeCell ref="G5:I5"/>
    <mergeCell ref="C10:F10"/>
    <mergeCell ref="C11:F11"/>
    <mergeCell ref="C6:F6"/>
    <mergeCell ref="G6:K6"/>
    <mergeCell ref="C9:F9"/>
    <mergeCell ref="J7:K7"/>
    <mergeCell ref="J8:K8"/>
    <mergeCell ref="G9:K9"/>
    <mergeCell ref="G10:K10"/>
    <mergeCell ref="G11:K11"/>
    <mergeCell ref="C7:D7"/>
    <mergeCell ref="E7:F7"/>
    <mergeCell ref="C8:D8"/>
    <mergeCell ref="E8:F8"/>
    <mergeCell ref="G7:I7"/>
    <mergeCell ref="G8:I8"/>
  </mergeCells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5" width="15.7109375" customWidth="1"/>
    <col min="6" max="7" width="2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11" ht="15.75" thickBot="1" x14ac:dyDescent="0.3"/>
    <row r="2" spans="1:11" ht="19.5" thickBot="1" x14ac:dyDescent="0.35">
      <c r="B2" s="335" t="s">
        <v>175</v>
      </c>
      <c r="C2" s="336"/>
      <c r="D2" s="336"/>
      <c r="E2" s="336"/>
      <c r="F2" s="336"/>
      <c r="G2" s="337"/>
      <c r="I2" s="1" t="s">
        <v>0</v>
      </c>
    </row>
    <row r="3" spans="1:11" ht="15.75" thickBot="1" x14ac:dyDescent="0.3"/>
    <row r="4" spans="1:11" x14ac:dyDescent="0.25">
      <c r="B4" s="25" t="s">
        <v>19</v>
      </c>
      <c r="C4" s="312">
        <v>2213</v>
      </c>
      <c r="D4" s="313"/>
      <c r="E4" s="313"/>
      <c r="F4" s="204" t="s">
        <v>18</v>
      </c>
      <c r="G4" s="208">
        <v>28.3</v>
      </c>
    </row>
    <row r="5" spans="1:11" ht="15.75" thickBot="1" x14ac:dyDescent="0.3">
      <c r="B5" s="24" t="s">
        <v>17</v>
      </c>
      <c r="C5" s="316" t="s">
        <v>116</v>
      </c>
      <c r="D5" s="317"/>
      <c r="E5" s="317"/>
      <c r="F5" s="205" t="s">
        <v>16</v>
      </c>
      <c r="G5" s="213">
        <v>28.6</v>
      </c>
    </row>
    <row r="6" spans="1:11" ht="15.75" thickBot="1" x14ac:dyDescent="0.3">
      <c r="B6" s="23" t="s">
        <v>15</v>
      </c>
      <c r="C6" s="320" t="s">
        <v>14</v>
      </c>
      <c r="D6" s="321"/>
      <c r="E6" s="322"/>
      <c r="F6" s="338" t="s">
        <v>13</v>
      </c>
      <c r="G6" s="339"/>
    </row>
    <row r="7" spans="1:11" x14ac:dyDescent="0.25">
      <c r="B7" s="12" t="s">
        <v>4</v>
      </c>
      <c r="C7" s="327">
        <v>28.3</v>
      </c>
      <c r="D7" s="347"/>
      <c r="E7" s="331"/>
      <c r="F7" s="327">
        <v>28.6</v>
      </c>
      <c r="G7" s="328"/>
    </row>
    <row r="8" spans="1:11" ht="15" customHeight="1" thickBot="1" x14ac:dyDescent="0.3">
      <c r="B8" s="8" t="s">
        <v>12</v>
      </c>
      <c r="C8" s="329" t="s">
        <v>10</v>
      </c>
      <c r="D8" s="348"/>
      <c r="E8" s="332"/>
      <c r="F8" s="329" t="s">
        <v>10</v>
      </c>
      <c r="G8" s="330"/>
    </row>
    <row r="9" spans="1:11" x14ac:dyDescent="0.25">
      <c r="B9" s="12" t="s">
        <v>4</v>
      </c>
      <c r="C9" s="327">
        <v>28.3</v>
      </c>
      <c r="D9" s="347"/>
      <c r="E9" s="331"/>
      <c r="F9" s="327">
        <v>28.6</v>
      </c>
      <c r="G9" s="328"/>
    </row>
    <row r="10" spans="1:11" ht="15.75" thickBot="1" x14ac:dyDescent="0.3">
      <c r="B10" s="8" t="s">
        <v>9</v>
      </c>
      <c r="C10" s="329" t="s">
        <v>136</v>
      </c>
      <c r="D10" s="348"/>
      <c r="E10" s="332"/>
      <c r="F10" s="329" t="s">
        <v>136</v>
      </c>
      <c r="G10" s="330"/>
    </row>
    <row r="11" spans="1:11" x14ac:dyDescent="0.25">
      <c r="B11" s="12" t="s">
        <v>4</v>
      </c>
      <c r="C11" s="327">
        <v>28.3</v>
      </c>
      <c r="D11" s="347"/>
      <c r="E11" s="331"/>
      <c r="F11" s="327">
        <v>28.6</v>
      </c>
      <c r="G11" s="328"/>
    </row>
    <row r="12" spans="1:11" ht="15.75" thickBot="1" x14ac:dyDescent="0.3">
      <c r="B12" s="16" t="s">
        <v>8</v>
      </c>
      <c r="C12" s="329" t="s">
        <v>7</v>
      </c>
      <c r="D12" s="348"/>
      <c r="E12" s="332"/>
      <c r="F12" s="329" t="s">
        <v>7</v>
      </c>
      <c r="G12" s="330"/>
    </row>
    <row r="13" spans="1:11" x14ac:dyDescent="0.25">
      <c r="B13" s="12" t="s">
        <v>4</v>
      </c>
      <c r="C13" s="22">
        <v>20</v>
      </c>
      <c r="D13" s="151">
        <v>5.7</v>
      </c>
      <c r="E13" s="21">
        <v>2.4</v>
      </c>
      <c r="F13" s="22">
        <v>15.7</v>
      </c>
      <c r="G13" s="155">
        <v>12.9</v>
      </c>
    </row>
    <row r="14" spans="1:11" x14ac:dyDescent="0.25">
      <c r="B14" s="8" t="s">
        <v>6</v>
      </c>
      <c r="C14" s="7">
        <v>213</v>
      </c>
      <c r="D14" s="150">
        <v>213</v>
      </c>
      <c r="E14" s="5">
        <v>213</v>
      </c>
      <c r="F14" s="7">
        <v>253</v>
      </c>
      <c r="G14" s="4">
        <v>253</v>
      </c>
    </row>
    <row r="15" spans="1:11" s="2" customFormat="1" x14ac:dyDescent="0.25">
      <c r="A15" s="158"/>
      <c r="B15" s="70" t="s">
        <v>21</v>
      </c>
      <c r="C15" s="63" t="s">
        <v>71</v>
      </c>
      <c r="D15" s="156" t="s">
        <v>83</v>
      </c>
      <c r="E15" s="60" t="s">
        <v>83</v>
      </c>
      <c r="F15" s="63" t="s">
        <v>71</v>
      </c>
      <c r="G15" s="62" t="s">
        <v>71</v>
      </c>
      <c r="I15"/>
      <c r="J15"/>
      <c r="K15" s="79"/>
    </row>
    <row r="16" spans="1:11" ht="15.75" thickBot="1" x14ac:dyDescent="0.3">
      <c r="B16" s="16" t="s">
        <v>5</v>
      </c>
      <c r="C16" s="15">
        <v>25.6</v>
      </c>
      <c r="D16" s="152">
        <v>23.8</v>
      </c>
      <c r="E16" s="14">
        <v>20.9</v>
      </c>
      <c r="F16" s="15">
        <v>30.4</v>
      </c>
      <c r="G16" s="13">
        <v>29.4</v>
      </c>
      <c r="I16" s="103"/>
      <c r="J16" s="103"/>
    </row>
    <row r="17" spans="1:11" x14ac:dyDescent="0.25">
      <c r="B17" s="12" t="s">
        <v>4</v>
      </c>
      <c r="C17" s="11">
        <v>13.7</v>
      </c>
      <c r="D17" s="10">
        <v>8</v>
      </c>
      <c r="E17" s="10">
        <v>6.6</v>
      </c>
      <c r="F17" s="11">
        <v>12.9</v>
      </c>
      <c r="G17" s="9">
        <v>9.9</v>
      </c>
    </row>
    <row r="18" spans="1:11" s="2" customFormat="1" x14ac:dyDescent="0.25">
      <c r="A18" s="158"/>
      <c r="B18" s="77" t="s">
        <v>3</v>
      </c>
      <c r="C18" s="58">
        <v>11</v>
      </c>
      <c r="D18" s="60">
        <v>10</v>
      </c>
      <c r="E18" s="65">
        <v>8</v>
      </c>
      <c r="F18" s="58">
        <v>15</v>
      </c>
      <c r="G18" s="104">
        <v>13</v>
      </c>
      <c r="J18"/>
      <c r="K18"/>
    </row>
    <row r="19" spans="1:11" x14ac:dyDescent="0.25">
      <c r="B19" s="6" t="s">
        <v>2</v>
      </c>
      <c r="C19" s="305" t="s">
        <v>151</v>
      </c>
      <c r="D19" s="306"/>
      <c r="E19" s="307"/>
      <c r="F19" s="334" t="s">
        <v>159</v>
      </c>
      <c r="G19" s="308"/>
    </row>
    <row r="20" spans="1:11" s="2" customFormat="1" ht="15.75" thickBot="1" x14ac:dyDescent="0.3">
      <c r="A20" s="158"/>
      <c r="B20" s="3" t="s">
        <v>1</v>
      </c>
      <c r="C20" s="285" t="s">
        <v>22</v>
      </c>
      <c r="D20" s="286"/>
      <c r="E20" s="287"/>
      <c r="F20" s="285" t="s">
        <v>22</v>
      </c>
      <c r="G20" s="288"/>
    </row>
    <row r="21" spans="1:11" x14ac:dyDescent="0.25">
      <c r="B21" s="162" t="s">
        <v>127</v>
      </c>
      <c r="C21" s="163"/>
      <c r="D21" s="163"/>
      <c r="E21" s="163"/>
      <c r="F21" s="163"/>
      <c r="G21" s="164"/>
    </row>
    <row r="22" spans="1:11" x14ac:dyDescent="0.25">
      <c r="B22" s="165" t="s">
        <v>183</v>
      </c>
      <c r="C22" s="166" t="s">
        <v>217</v>
      </c>
      <c r="D22" s="166"/>
      <c r="E22" s="166"/>
      <c r="F22" s="166"/>
      <c r="G22" s="167"/>
    </row>
    <row r="23" spans="1:11" x14ac:dyDescent="0.25">
      <c r="B23" s="165" t="s">
        <v>184</v>
      </c>
      <c r="C23" s="166" t="s">
        <v>218</v>
      </c>
      <c r="D23" s="166"/>
      <c r="E23" s="166"/>
      <c r="F23" s="166"/>
      <c r="G23" s="167"/>
    </row>
    <row r="24" spans="1:11" x14ac:dyDescent="0.25">
      <c r="B24" s="165" t="s">
        <v>185</v>
      </c>
      <c r="C24" s="166" t="s">
        <v>216</v>
      </c>
      <c r="D24" s="166"/>
      <c r="E24" s="166"/>
      <c r="F24" s="166"/>
      <c r="G24" s="167"/>
    </row>
    <row r="25" spans="1:11" x14ac:dyDescent="0.25">
      <c r="B25" s="165"/>
      <c r="C25" s="166"/>
      <c r="D25" s="166"/>
      <c r="E25" s="166"/>
      <c r="F25" s="166"/>
      <c r="G25" s="167"/>
    </row>
    <row r="26" spans="1:11" x14ac:dyDescent="0.25">
      <c r="B26" s="168" t="s">
        <v>186</v>
      </c>
      <c r="C26" s="166"/>
      <c r="D26" s="166"/>
      <c r="E26" s="166"/>
      <c r="F26" s="166"/>
      <c r="G26" s="167"/>
    </row>
    <row r="27" spans="1:11" ht="15.75" thickBot="1" x14ac:dyDescent="0.3">
      <c r="B27" s="169" t="s">
        <v>187</v>
      </c>
      <c r="C27" s="170"/>
      <c r="D27" s="170"/>
      <c r="E27" s="170"/>
      <c r="F27" s="170"/>
      <c r="G27" s="171"/>
    </row>
    <row r="30" spans="1:11" ht="15.75" thickBot="1" x14ac:dyDescent="0.3"/>
    <row r="31" spans="1:11" x14ac:dyDescent="0.25">
      <c r="B31" s="172" t="s">
        <v>128</v>
      </c>
      <c r="C31" s="173"/>
      <c r="D31" s="173"/>
      <c r="E31" s="173"/>
      <c r="F31" s="173"/>
      <c r="G31" s="174"/>
    </row>
    <row r="32" spans="1:11" x14ac:dyDescent="0.25">
      <c r="B32" s="175"/>
      <c r="C32" s="176"/>
      <c r="D32" s="176"/>
      <c r="E32" s="176"/>
      <c r="F32" s="176"/>
      <c r="G32" s="177"/>
    </row>
    <row r="33" spans="1:7" x14ac:dyDescent="0.25">
      <c r="B33" s="175"/>
      <c r="C33" s="176"/>
      <c r="D33" s="176"/>
      <c r="E33" s="176"/>
      <c r="F33" s="176"/>
      <c r="G33" s="177"/>
    </row>
    <row r="34" spans="1:7" ht="15.75" thickBot="1" x14ac:dyDescent="0.3">
      <c r="B34" s="178"/>
      <c r="C34" s="179"/>
      <c r="D34" s="179"/>
      <c r="E34" s="179"/>
      <c r="F34" s="179"/>
      <c r="G34" s="180"/>
    </row>
    <row r="35" spans="1:7" x14ac:dyDescent="0.25">
      <c r="B35" s="181" t="s">
        <v>129</v>
      </c>
      <c r="C35" s="182"/>
      <c r="D35" s="182"/>
      <c r="E35" s="182"/>
      <c r="F35" s="182"/>
      <c r="G35" s="183"/>
    </row>
    <row r="36" spans="1:7" x14ac:dyDescent="0.25">
      <c r="B36" s="175"/>
      <c r="C36" s="176"/>
      <c r="D36" s="176"/>
      <c r="E36" s="176"/>
      <c r="F36" s="176"/>
      <c r="G36" s="177"/>
    </row>
    <row r="37" spans="1:7" x14ac:dyDescent="0.25">
      <c r="B37" s="175"/>
      <c r="C37" s="176"/>
      <c r="D37" s="176"/>
      <c r="E37" s="176"/>
      <c r="F37" s="176"/>
      <c r="G37" s="177"/>
    </row>
    <row r="38" spans="1:7" ht="15.75" thickBot="1" x14ac:dyDescent="0.3">
      <c r="B38" s="178"/>
      <c r="C38" s="179"/>
      <c r="D38" s="179"/>
      <c r="E38" s="179"/>
      <c r="F38" s="179"/>
      <c r="G38" s="180"/>
    </row>
    <row r="43" spans="1:7" x14ac:dyDescent="0.25">
      <c r="A43"/>
    </row>
    <row r="44" spans="1:7" x14ac:dyDescent="0.25">
      <c r="A44"/>
    </row>
    <row r="45" spans="1:7" x14ac:dyDescent="0.25">
      <c r="A45"/>
    </row>
    <row r="46" spans="1:7" x14ac:dyDescent="0.25">
      <c r="A46"/>
    </row>
    <row r="47" spans="1:7" x14ac:dyDescent="0.25">
      <c r="A47"/>
    </row>
    <row r="48" spans="1:7" x14ac:dyDescent="0.25">
      <c r="A48"/>
    </row>
  </sheetData>
  <mergeCells count="21">
    <mergeCell ref="F7:G7"/>
    <mergeCell ref="F8:G8"/>
    <mergeCell ref="F9:G9"/>
    <mergeCell ref="F10:G10"/>
    <mergeCell ref="F11:G11"/>
    <mergeCell ref="C20:E20"/>
    <mergeCell ref="F20:G20"/>
    <mergeCell ref="F12:G12"/>
    <mergeCell ref="B2:G2"/>
    <mergeCell ref="C4:E4"/>
    <mergeCell ref="C5:E5"/>
    <mergeCell ref="C12:E12"/>
    <mergeCell ref="C19:E19"/>
    <mergeCell ref="F19:G19"/>
    <mergeCell ref="C10:E10"/>
    <mergeCell ref="C11:E11"/>
    <mergeCell ref="C6:E6"/>
    <mergeCell ref="F6:G6"/>
    <mergeCell ref="C7:E7"/>
    <mergeCell ref="C8:E8"/>
    <mergeCell ref="C9:E9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8" width="12.7109375" customWidth="1"/>
    <col min="9" max="9" width="14.28515625" customWidth="1"/>
    <col min="11" max="12" width="11.28515625" bestFit="1" customWidth="1"/>
    <col min="13" max="13" width="11" bestFit="1" customWidth="1"/>
    <col min="17" max="19" width="9.140625" customWidth="1"/>
  </cols>
  <sheetData>
    <row r="1" spans="1:13" ht="15.75" thickBot="1" x14ac:dyDescent="0.3"/>
    <row r="2" spans="1:13" ht="19.5" thickBot="1" x14ac:dyDescent="0.35">
      <c r="B2" s="335" t="s">
        <v>175</v>
      </c>
      <c r="C2" s="336"/>
      <c r="D2" s="336"/>
      <c r="E2" s="336"/>
      <c r="F2" s="336"/>
      <c r="G2" s="336"/>
      <c r="H2" s="336"/>
      <c r="I2" s="337"/>
      <c r="K2" s="1" t="s">
        <v>0</v>
      </c>
    </row>
    <row r="3" spans="1:13" ht="15.75" thickBot="1" x14ac:dyDescent="0.3"/>
    <row r="4" spans="1:13" x14ac:dyDescent="0.25">
      <c r="B4" s="25" t="s">
        <v>19</v>
      </c>
      <c r="C4" s="312">
        <v>2262</v>
      </c>
      <c r="D4" s="313"/>
      <c r="E4" s="313"/>
      <c r="F4" s="313"/>
      <c r="G4" s="314" t="s">
        <v>18</v>
      </c>
      <c r="H4" s="315"/>
      <c r="I4" s="153">
        <v>25.2</v>
      </c>
    </row>
    <row r="5" spans="1:13" ht="15.75" thickBot="1" x14ac:dyDescent="0.3">
      <c r="B5" s="24" t="s">
        <v>17</v>
      </c>
      <c r="C5" s="316" t="s">
        <v>116</v>
      </c>
      <c r="D5" s="317"/>
      <c r="E5" s="317"/>
      <c r="F5" s="317"/>
      <c r="G5" s="318" t="s">
        <v>16</v>
      </c>
      <c r="H5" s="319"/>
      <c r="I5" s="154">
        <v>26.6</v>
      </c>
    </row>
    <row r="6" spans="1:13" ht="15.75" thickBot="1" x14ac:dyDescent="0.3">
      <c r="B6" s="23" t="s">
        <v>15</v>
      </c>
      <c r="C6" s="320" t="s">
        <v>14</v>
      </c>
      <c r="D6" s="321"/>
      <c r="E6" s="321"/>
      <c r="F6" s="322"/>
      <c r="G6" s="338" t="s">
        <v>13</v>
      </c>
      <c r="H6" s="352"/>
      <c r="I6" s="339"/>
    </row>
    <row r="7" spans="1:13" x14ac:dyDescent="0.25">
      <c r="B7" s="12" t="s">
        <v>4</v>
      </c>
      <c r="C7" s="22">
        <v>21.4</v>
      </c>
      <c r="D7" s="188">
        <v>2</v>
      </c>
      <c r="E7" s="186">
        <v>1.5</v>
      </c>
      <c r="F7" s="21">
        <v>0.3</v>
      </c>
      <c r="G7" s="327">
        <v>24.4</v>
      </c>
      <c r="H7" s="343"/>
      <c r="I7" s="20">
        <v>2.2000000000000002</v>
      </c>
    </row>
    <row r="8" spans="1:13" ht="15" customHeight="1" thickBot="1" x14ac:dyDescent="0.3">
      <c r="B8" s="8" t="s">
        <v>12</v>
      </c>
      <c r="C8" s="7" t="s">
        <v>11</v>
      </c>
      <c r="D8" s="189" t="s">
        <v>10</v>
      </c>
      <c r="E8" s="7" t="s">
        <v>11</v>
      </c>
      <c r="F8" s="189" t="s">
        <v>10</v>
      </c>
      <c r="G8" s="329" t="s">
        <v>11</v>
      </c>
      <c r="H8" s="344"/>
      <c r="I8" s="4" t="s">
        <v>10</v>
      </c>
    </row>
    <row r="9" spans="1:13" x14ac:dyDescent="0.25">
      <c r="B9" s="12" t="s">
        <v>4</v>
      </c>
      <c r="C9" s="327">
        <v>23.4</v>
      </c>
      <c r="D9" s="331"/>
      <c r="E9" s="327">
        <v>1.8</v>
      </c>
      <c r="F9" s="331"/>
      <c r="G9" s="327">
        <v>26.6</v>
      </c>
      <c r="H9" s="347"/>
      <c r="I9" s="328"/>
    </row>
    <row r="10" spans="1:13" ht="15.75" thickBot="1" x14ac:dyDescent="0.3">
      <c r="B10" s="8" t="s">
        <v>9</v>
      </c>
      <c r="C10" s="329" t="s">
        <v>138</v>
      </c>
      <c r="D10" s="332"/>
      <c r="E10" s="329" t="s">
        <v>136</v>
      </c>
      <c r="F10" s="332"/>
      <c r="G10" s="329" t="s">
        <v>138</v>
      </c>
      <c r="H10" s="348"/>
      <c r="I10" s="330"/>
    </row>
    <row r="11" spans="1:13" x14ac:dyDescent="0.25">
      <c r="B11" s="12" t="s">
        <v>4</v>
      </c>
      <c r="C11" s="327">
        <v>21.5</v>
      </c>
      <c r="D11" s="343"/>
      <c r="E11" s="356">
        <v>3.7</v>
      </c>
      <c r="F11" s="331"/>
      <c r="G11" s="327">
        <v>26.6</v>
      </c>
      <c r="H11" s="347"/>
      <c r="I11" s="328"/>
    </row>
    <row r="12" spans="1:13" ht="15.75" thickBot="1" x14ac:dyDescent="0.3">
      <c r="B12" s="16" t="s">
        <v>8</v>
      </c>
      <c r="C12" s="329" t="s">
        <v>130</v>
      </c>
      <c r="D12" s="344"/>
      <c r="E12" s="357" t="s">
        <v>7</v>
      </c>
      <c r="F12" s="332"/>
      <c r="G12" s="329" t="s">
        <v>7</v>
      </c>
      <c r="H12" s="348"/>
      <c r="I12" s="330"/>
    </row>
    <row r="13" spans="1:13" x14ac:dyDescent="0.25">
      <c r="B13" s="12" t="s">
        <v>4</v>
      </c>
      <c r="C13" s="22">
        <v>7.3</v>
      </c>
      <c r="D13" s="151">
        <v>6.3</v>
      </c>
      <c r="E13" s="186">
        <v>4.7</v>
      </c>
      <c r="F13" s="21">
        <v>3.8</v>
      </c>
      <c r="G13" s="327">
        <v>25.7</v>
      </c>
      <c r="H13" s="343"/>
      <c r="I13" s="155">
        <v>0.9</v>
      </c>
    </row>
    <row r="14" spans="1:13" x14ac:dyDescent="0.25">
      <c r="B14" s="8" t="s">
        <v>6</v>
      </c>
      <c r="C14" s="7">
        <v>193</v>
      </c>
      <c r="D14" s="150">
        <v>188</v>
      </c>
      <c r="E14" s="185">
        <v>132</v>
      </c>
      <c r="F14" s="5">
        <v>193</v>
      </c>
      <c r="G14" s="305">
        <v>274</v>
      </c>
      <c r="H14" s="307"/>
      <c r="I14" s="4">
        <v>261</v>
      </c>
    </row>
    <row r="15" spans="1:13" s="2" customFormat="1" x14ac:dyDescent="0.25">
      <c r="A15" s="158"/>
      <c r="B15" s="70" t="s">
        <v>21</v>
      </c>
      <c r="C15" s="63" t="s">
        <v>71</v>
      </c>
      <c r="D15" s="156" t="s">
        <v>134</v>
      </c>
      <c r="E15" s="190" t="s">
        <v>134</v>
      </c>
      <c r="F15" s="60" t="s">
        <v>71</v>
      </c>
      <c r="G15" s="340" t="s">
        <v>155</v>
      </c>
      <c r="H15" s="368"/>
      <c r="I15" s="62" t="s">
        <v>154</v>
      </c>
      <c r="K15"/>
      <c r="L15"/>
      <c r="M15" s="79"/>
    </row>
    <row r="16" spans="1:13" ht="15.75" thickBot="1" x14ac:dyDescent="0.3">
      <c r="B16" s="16" t="s">
        <v>5</v>
      </c>
      <c r="C16" s="15">
        <v>33.799999999999997</v>
      </c>
      <c r="D16" s="152">
        <v>33.5</v>
      </c>
      <c r="E16" s="187">
        <v>34.200000000000003</v>
      </c>
      <c r="F16" s="14">
        <v>30.8</v>
      </c>
      <c r="G16" s="329">
        <v>34.4</v>
      </c>
      <c r="H16" s="344"/>
      <c r="I16" s="13">
        <v>31.4</v>
      </c>
      <c r="K16" s="103"/>
      <c r="L16" s="103"/>
    </row>
    <row r="17" spans="1:9" x14ac:dyDescent="0.25">
      <c r="B17" s="12" t="s">
        <v>4</v>
      </c>
      <c r="C17" s="11">
        <v>10.6</v>
      </c>
      <c r="D17" s="10">
        <v>8</v>
      </c>
      <c r="E17" s="10">
        <v>3.1</v>
      </c>
      <c r="F17" s="10">
        <v>2.1</v>
      </c>
      <c r="G17" s="327">
        <v>23.5</v>
      </c>
      <c r="H17" s="343"/>
      <c r="I17" s="9">
        <v>3.1</v>
      </c>
    </row>
    <row r="18" spans="1:9" s="2" customFormat="1" x14ac:dyDescent="0.25">
      <c r="A18" s="158"/>
      <c r="B18" s="77" t="s">
        <v>3</v>
      </c>
      <c r="C18" s="58">
        <v>17</v>
      </c>
      <c r="D18" s="60">
        <v>14</v>
      </c>
      <c r="E18" s="60">
        <v>9</v>
      </c>
      <c r="F18" s="65">
        <v>16</v>
      </c>
      <c r="G18" s="349">
        <v>15</v>
      </c>
      <c r="H18" s="354"/>
      <c r="I18" s="104">
        <v>18</v>
      </c>
    </row>
    <row r="19" spans="1:9" x14ac:dyDescent="0.25">
      <c r="B19" s="6" t="s">
        <v>2</v>
      </c>
      <c r="C19" s="305" t="s">
        <v>152</v>
      </c>
      <c r="D19" s="306"/>
      <c r="E19" s="306"/>
      <c r="F19" s="307"/>
      <c r="G19" s="334" t="s">
        <v>161</v>
      </c>
      <c r="H19" s="351"/>
      <c r="I19" s="308"/>
    </row>
    <row r="20" spans="1:9" s="2" customFormat="1" ht="15.75" thickBot="1" x14ac:dyDescent="0.3">
      <c r="A20" s="158"/>
      <c r="B20" s="3" t="s">
        <v>1</v>
      </c>
      <c r="C20" s="285" t="s">
        <v>22</v>
      </c>
      <c r="D20" s="286"/>
      <c r="E20" s="286"/>
      <c r="F20" s="287"/>
      <c r="G20" s="285" t="s">
        <v>22</v>
      </c>
      <c r="H20" s="286"/>
      <c r="I20" s="288"/>
    </row>
    <row r="21" spans="1:9" x14ac:dyDescent="0.25">
      <c r="B21" s="162" t="s">
        <v>127</v>
      </c>
      <c r="C21" s="163"/>
      <c r="D21" s="163"/>
      <c r="E21" s="163"/>
      <c r="F21" s="163"/>
      <c r="G21" s="163"/>
      <c r="H21" s="163"/>
      <c r="I21" s="164"/>
    </row>
    <row r="22" spans="1:9" x14ac:dyDescent="0.25">
      <c r="B22" s="165" t="s">
        <v>183</v>
      </c>
      <c r="C22" s="166" t="s">
        <v>220</v>
      </c>
      <c r="D22" s="166"/>
      <c r="E22" s="166"/>
      <c r="F22" s="166"/>
      <c r="G22" s="166"/>
      <c r="H22" s="166"/>
      <c r="I22" s="167"/>
    </row>
    <row r="23" spans="1:9" x14ac:dyDescent="0.25">
      <c r="B23" s="165" t="s">
        <v>184</v>
      </c>
      <c r="C23" s="166" t="s">
        <v>221</v>
      </c>
      <c r="D23" s="166"/>
      <c r="E23" s="166"/>
      <c r="F23" s="166"/>
      <c r="G23" s="166"/>
      <c r="H23" s="166"/>
      <c r="I23" s="167"/>
    </row>
    <row r="24" spans="1:9" x14ac:dyDescent="0.25">
      <c r="B24" s="165" t="s">
        <v>185</v>
      </c>
      <c r="C24" s="166" t="s">
        <v>219</v>
      </c>
      <c r="D24" s="166"/>
      <c r="E24" s="166"/>
      <c r="F24" s="166"/>
      <c r="G24" s="166"/>
      <c r="H24" s="166"/>
      <c r="I24" s="167"/>
    </row>
    <row r="25" spans="1:9" x14ac:dyDescent="0.25">
      <c r="B25" s="165"/>
      <c r="C25" s="166" t="s">
        <v>160</v>
      </c>
      <c r="D25" s="166"/>
      <c r="E25" s="166"/>
      <c r="F25" s="166"/>
      <c r="G25" s="166"/>
      <c r="H25" s="166"/>
      <c r="I25" s="167"/>
    </row>
    <row r="26" spans="1:9" x14ac:dyDescent="0.25">
      <c r="B26" s="168" t="s">
        <v>186</v>
      </c>
      <c r="C26" s="166" t="s">
        <v>222</v>
      </c>
      <c r="D26" s="166"/>
      <c r="E26" s="166"/>
      <c r="F26" s="166"/>
      <c r="G26" s="166"/>
      <c r="H26" s="166"/>
      <c r="I26" s="167"/>
    </row>
    <row r="27" spans="1:9" ht="15.75" thickBot="1" x14ac:dyDescent="0.3">
      <c r="B27" s="169" t="s">
        <v>187</v>
      </c>
      <c r="C27" s="170"/>
      <c r="D27" s="170"/>
      <c r="E27" s="170"/>
      <c r="F27" s="170"/>
      <c r="G27" s="170"/>
      <c r="H27" s="170"/>
      <c r="I27" s="171"/>
    </row>
    <row r="30" spans="1:9" ht="15.75" thickBot="1" x14ac:dyDescent="0.3"/>
    <row r="31" spans="1:9" x14ac:dyDescent="0.25">
      <c r="B31" s="172" t="s">
        <v>128</v>
      </c>
      <c r="C31" s="173"/>
      <c r="D31" s="173"/>
      <c r="E31" s="173"/>
      <c r="F31" s="173"/>
      <c r="G31" s="173"/>
      <c r="H31" s="173"/>
      <c r="I31" s="174"/>
    </row>
    <row r="32" spans="1:9" x14ac:dyDescent="0.25">
      <c r="B32" s="175"/>
      <c r="C32" s="176"/>
      <c r="D32" s="176"/>
      <c r="E32" s="176"/>
      <c r="F32" s="176"/>
      <c r="G32" s="176"/>
      <c r="H32" s="176"/>
      <c r="I32" s="177"/>
    </row>
    <row r="33" spans="1:9" x14ac:dyDescent="0.25">
      <c r="B33" s="175"/>
      <c r="C33" s="176"/>
      <c r="D33" s="176"/>
      <c r="E33" s="176"/>
      <c r="F33" s="176"/>
      <c r="G33" s="176"/>
      <c r="H33" s="176"/>
      <c r="I33" s="177"/>
    </row>
    <row r="34" spans="1:9" ht="15.75" thickBot="1" x14ac:dyDescent="0.3">
      <c r="B34" s="178"/>
      <c r="C34" s="179"/>
      <c r="D34" s="179"/>
      <c r="E34" s="179"/>
      <c r="F34" s="179"/>
      <c r="G34" s="179"/>
      <c r="H34" s="179"/>
      <c r="I34" s="180"/>
    </row>
    <row r="35" spans="1:9" x14ac:dyDescent="0.25">
      <c r="B35" s="181" t="s">
        <v>129</v>
      </c>
      <c r="C35" s="182"/>
      <c r="D35" s="182"/>
      <c r="E35" s="182"/>
      <c r="F35" s="182"/>
      <c r="G35" s="182"/>
      <c r="H35" s="182"/>
      <c r="I35" s="183"/>
    </row>
    <row r="36" spans="1:9" x14ac:dyDescent="0.25">
      <c r="B36" s="175"/>
      <c r="C36" s="176"/>
      <c r="D36" s="176"/>
      <c r="E36" s="176"/>
      <c r="F36" s="176"/>
      <c r="G36" s="176"/>
      <c r="H36" s="176"/>
      <c r="I36" s="177"/>
    </row>
    <row r="37" spans="1:9" x14ac:dyDescent="0.25">
      <c r="B37" s="175"/>
      <c r="C37" s="176"/>
      <c r="D37" s="176"/>
      <c r="E37" s="176"/>
      <c r="F37" s="176"/>
      <c r="G37" s="176"/>
      <c r="H37" s="176"/>
      <c r="I37" s="177"/>
    </row>
    <row r="38" spans="1:9" ht="15.75" thickBot="1" x14ac:dyDescent="0.3">
      <c r="B38" s="178"/>
      <c r="C38" s="179"/>
      <c r="D38" s="179"/>
      <c r="E38" s="179"/>
      <c r="F38" s="179"/>
      <c r="G38" s="179"/>
      <c r="H38" s="179"/>
      <c r="I38" s="180"/>
    </row>
    <row r="43" spans="1:9" x14ac:dyDescent="0.25">
      <c r="A43"/>
    </row>
    <row r="44" spans="1:9" x14ac:dyDescent="0.25">
      <c r="A44"/>
    </row>
    <row r="45" spans="1:9" x14ac:dyDescent="0.25">
      <c r="A45"/>
    </row>
    <row r="46" spans="1:9" x14ac:dyDescent="0.25">
      <c r="A46"/>
    </row>
    <row r="47" spans="1:9" x14ac:dyDescent="0.25">
      <c r="A47"/>
    </row>
    <row r="48" spans="1:9" x14ac:dyDescent="0.25">
      <c r="A48"/>
    </row>
  </sheetData>
  <mergeCells count="31">
    <mergeCell ref="G18:H18"/>
    <mergeCell ref="G13:H13"/>
    <mergeCell ref="G14:H14"/>
    <mergeCell ref="G15:H15"/>
    <mergeCell ref="G16:H16"/>
    <mergeCell ref="G17:H17"/>
    <mergeCell ref="E9:F9"/>
    <mergeCell ref="E10:F10"/>
    <mergeCell ref="E12:F12"/>
    <mergeCell ref="G7:H7"/>
    <mergeCell ref="G8:H8"/>
    <mergeCell ref="G9:I9"/>
    <mergeCell ref="G10:I10"/>
    <mergeCell ref="G11:I11"/>
    <mergeCell ref="G12:I12"/>
    <mergeCell ref="C19:F19"/>
    <mergeCell ref="G19:I19"/>
    <mergeCell ref="C20:F20"/>
    <mergeCell ref="G20:I20"/>
    <mergeCell ref="B2:I2"/>
    <mergeCell ref="C4:F4"/>
    <mergeCell ref="G4:H4"/>
    <mergeCell ref="C5:F5"/>
    <mergeCell ref="G5:H5"/>
    <mergeCell ref="C11:D11"/>
    <mergeCell ref="C12:D12"/>
    <mergeCell ref="E11:F11"/>
    <mergeCell ref="C6:F6"/>
    <mergeCell ref="G6:I6"/>
    <mergeCell ref="C9:D9"/>
    <mergeCell ref="C10:D10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5" width="12.7109375" customWidth="1"/>
    <col min="6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4" ht="15.75" thickBot="1" x14ac:dyDescent="0.3"/>
    <row r="2" spans="1:24" ht="19.5" thickBot="1" x14ac:dyDescent="0.35">
      <c r="B2" s="335" t="s">
        <v>175</v>
      </c>
      <c r="C2" s="336"/>
      <c r="D2" s="336"/>
      <c r="E2" s="336"/>
      <c r="F2" s="336"/>
      <c r="G2" s="336"/>
      <c r="H2" s="337"/>
      <c r="J2" s="1" t="s">
        <v>0</v>
      </c>
      <c r="X2" s="1" t="s">
        <v>282</v>
      </c>
    </row>
    <row r="3" spans="1:24" ht="15.75" thickBot="1" x14ac:dyDescent="0.3"/>
    <row r="4" spans="1:24" x14ac:dyDescent="0.25">
      <c r="B4" s="25" t="s">
        <v>19</v>
      </c>
      <c r="C4" s="312">
        <v>2310</v>
      </c>
      <c r="D4" s="313"/>
      <c r="E4" s="313"/>
      <c r="F4" s="314" t="s">
        <v>18</v>
      </c>
      <c r="G4" s="362"/>
      <c r="H4" s="220">
        <v>27.7</v>
      </c>
    </row>
    <row r="5" spans="1:24" ht="15.75" thickBot="1" x14ac:dyDescent="0.3">
      <c r="B5" s="24" t="s">
        <v>17</v>
      </c>
      <c r="C5" s="316" t="s">
        <v>116</v>
      </c>
      <c r="D5" s="317"/>
      <c r="E5" s="317"/>
      <c r="F5" s="318" t="s">
        <v>16</v>
      </c>
      <c r="G5" s="363"/>
      <c r="H5" s="154">
        <v>27.7</v>
      </c>
    </row>
    <row r="6" spans="1:24" ht="15.75" thickBot="1" x14ac:dyDescent="0.3">
      <c r="B6" s="23" t="s">
        <v>15</v>
      </c>
      <c r="C6" s="320" t="s">
        <v>14</v>
      </c>
      <c r="D6" s="321"/>
      <c r="E6" s="322"/>
      <c r="F6" s="338" t="s">
        <v>13</v>
      </c>
      <c r="G6" s="352"/>
      <c r="H6" s="339"/>
    </row>
    <row r="7" spans="1:24" x14ac:dyDescent="0.25">
      <c r="B7" s="12" t="s">
        <v>4</v>
      </c>
      <c r="C7" s="327">
        <v>27.7</v>
      </c>
      <c r="D7" s="347"/>
      <c r="E7" s="331"/>
      <c r="F7" s="327">
        <v>26.4</v>
      </c>
      <c r="G7" s="343"/>
      <c r="H7" s="20">
        <v>1.3</v>
      </c>
    </row>
    <row r="8" spans="1:24" ht="15" customHeight="1" thickBot="1" x14ac:dyDescent="0.3">
      <c r="B8" s="8" t="s">
        <v>12</v>
      </c>
      <c r="C8" s="329" t="s">
        <v>11</v>
      </c>
      <c r="D8" s="348"/>
      <c r="E8" s="332"/>
      <c r="F8" s="329" t="s">
        <v>11</v>
      </c>
      <c r="G8" s="344"/>
      <c r="H8" s="4" t="s">
        <v>10</v>
      </c>
    </row>
    <row r="9" spans="1:24" x14ac:dyDescent="0.25">
      <c r="B9" s="12" t="s">
        <v>4</v>
      </c>
      <c r="C9" s="327">
        <v>27.7</v>
      </c>
      <c r="D9" s="347"/>
      <c r="E9" s="331"/>
      <c r="F9" s="327">
        <v>27.7</v>
      </c>
      <c r="G9" s="347"/>
      <c r="H9" s="328"/>
    </row>
    <row r="10" spans="1:24" ht="15.75" thickBot="1" x14ac:dyDescent="0.3">
      <c r="B10" s="8" t="s">
        <v>9</v>
      </c>
      <c r="C10" s="329" t="s">
        <v>136</v>
      </c>
      <c r="D10" s="348"/>
      <c r="E10" s="332"/>
      <c r="F10" s="329" t="s">
        <v>136</v>
      </c>
      <c r="G10" s="348"/>
      <c r="H10" s="330"/>
    </row>
    <row r="11" spans="1:24" x14ac:dyDescent="0.25">
      <c r="B11" s="12" t="s">
        <v>4</v>
      </c>
      <c r="C11" s="327">
        <v>0.5</v>
      </c>
      <c r="D11" s="343"/>
      <c r="E11" s="21">
        <v>27.2</v>
      </c>
      <c r="F11" s="327">
        <v>27.6</v>
      </c>
      <c r="G11" s="347"/>
      <c r="H11" s="328"/>
    </row>
    <row r="12" spans="1:24" ht="15.75" thickBot="1" x14ac:dyDescent="0.3">
      <c r="B12" s="16" t="s">
        <v>8</v>
      </c>
      <c r="C12" s="329" t="s">
        <v>130</v>
      </c>
      <c r="D12" s="344"/>
      <c r="E12" s="5" t="s">
        <v>7</v>
      </c>
      <c r="F12" s="329" t="s">
        <v>130</v>
      </c>
      <c r="G12" s="348"/>
      <c r="H12" s="330"/>
    </row>
    <row r="13" spans="1:24" x14ac:dyDescent="0.25">
      <c r="B13" s="12" t="s">
        <v>4</v>
      </c>
      <c r="C13" s="22">
        <v>19.600000000000001</v>
      </c>
      <c r="D13" s="261">
        <v>6.4</v>
      </c>
      <c r="E13" s="21">
        <v>1.7</v>
      </c>
      <c r="F13" s="22">
        <v>21.2</v>
      </c>
      <c r="G13" s="263">
        <v>3.3</v>
      </c>
      <c r="H13" s="20">
        <v>3.2</v>
      </c>
    </row>
    <row r="14" spans="1:24" x14ac:dyDescent="0.25">
      <c r="B14" s="8" t="s">
        <v>6</v>
      </c>
      <c r="C14" s="7">
        <v>248</v>
      </c>
      <c r="D14" s="256">
        <v>213</v>
      </c>
      <c r="E14" s="5">
        <v>253</v>
      </c>
      <c r="F14" s="7">
        <v>268</v>
      </c>
      <c r="G14" s="255">
        <v>258</v>
      </c>
      <c r="H14" s="4">
        <v>307</v>
      </c>
    </row>
    <row r="15" spans="1:24" s="2" customFormat="1" x14ac:dyDescent="0.25">
      <c r="A15" s="158"/>
      <c r="B15" s="70" t="s">
        <v>21</v>
      </c>
      <c r="C15" s="63" t="s">
        <v>71</v>
      </c>
      <c r="D15" s="265" t="s">
        <v>71</v>
      </c>
      <c r="E15" s="60" t="s">
        <v>71</v>
      </c>
      <c r="F15" s="63" t="s">
        <v>277</v>
      </c>
      <c r="G15" s="264" t="s">
        <v>142</v>
      </c>
      <c r="H15" s="62" t="s">
        <v>278</v>
      </c>
      <c r="J15"/>
      <c r="K15"/>
      <c r="L15"/>
      <c r="M15"/>
      <c r="N15"/>
    </row>
    <row r="16" spans="1:24" ht="15.75" thickBot="1" x14ac:dyDescent="0.3">
      <c r="B16" s="16" t="s">
        <v>5</v>
      </c>
      <c r="C16" s="15">
        <v>31.3</v>
      </c>
      <c r="D16" s="262">
        <v>28.6</v>
      </c>
      <c r="E16" s="14">
        <v>34.4</v>
      </c>
      <c r="F16" s="15">
        <v>33.200000000000003</v>
      </c>
      <c r="G16" s="260">
        <v>32.299999999999997</v>
      </c>
      <c r="H16" s="13">
        <v>30.4</v>
      </c>
    </row>
    <row r="17" spans="1:14" x14ac:dyDescent="0.25">
      <c r="B17" s="12" t="s">
        <v>4</v>
      </c>
      <c r="C17" s="11">
        <v>14.2</v>
      </c>
      <c r="D17" s="10">
        <v>5.2</v>
      </c>
      <c r="E17" s="10">
        <v>4.0999999999999996</v>
      </c>
      <c r="F17" s="11">
        <v>12.4</v>
      </c>
      <c r="G17" s="114">
        <v>11.9</v>
      </c>
      <c r="H17" s="9">
        <v>2.6</v>
      </c>
    </row>
    <row r="18" spans="1:14" s="2" customFormat="1" x14ac:dyDescent="0.25">
      <c r="A18" s="158"/>
      <c r="B18" s="77" t="s">
        <v>3</v>
      </c>
      <c r="C18" s="58">
        <v>12</v>
      </c>
      <c r="D18" s="60">
        <v>9</v>
      </c>
      <c r="E18" s="65">
        <v>8</v>
      </c>
      <c r="F18" s="58">
        <v>18</v>
      </c>
      <c r="G18" s="238">
        <v>21</v>
      </c>
      <c r="H18" s="104">
        <v>22</v>
      </c>
      <c r="J18"/>
      <c r="K18"/>
      <c r="L18"/>
      <c r="M18"/>
      <c r="N18"/>
    </row>
    <row r="19" spans="1:14" x14ac:dyDescent="0.25">
      <c r="B19" s="6" t="s">
        <v>2</v>
      </c>
      <c r="C19" s="305" t="s">
        <v>270</v>
      </c>
      <c r="D19" s="306"/>
      <c r="E19" s="307"/>
      <c r="F19" s="334" t="s">
        <v>279</v>
      </c>
      <c r="G19" s="351"/>
      <c r="H19" s="308"/>
    </row>
    <row r="20" spans="1:14" s="2" customFormat="1" ht="15.75" thickBot="1" x14ac:dyDescent="0.3">
      <c r="A20" s="158"/>
      <c r="B20" s="3" t="s">
        <v>1</v>
      </c>
      <c r="C20" s="285" t="s">
        <v>22</v>
      </c>
      <c r="D20" s="286"/>
      <c r="E20" s="287"/>
      <c r="F20" s="285" t="s">
        <v>22</v>
      </c>
      <c r="G20" s="286"/>
      <c r="H20" s="288"/>
    </row>
    <row r="21" spans="1:14" x14ac:dyDescent="0.25">
      <c r="B21" s="162" t="s">
        <v>127</v>
      </c>
      <c r="C21" s="163"/>
      <c r="D21" s="163"/>
      <c r="E21" s="163"/>
      <c r="F21" s="163"/>
      <c r="G21" s="163"/>
      <c r="H21" s="164"/>
    </row>
    <row r="22" spans="1:14" x14ac:dyDescent="0.25">
      <c r="B22" s="165" t="s">
        <v>183</v>
      </c>
      <c r="C22" s="166" t="s">
        <v>271</v>
      </c>
      <c r="D22" s="166"/>
      <c r="E22" s="166"/>
      <c r="F22" s="166"/>
      <c r="G22" s="166"/>
      <c r="H22" s="167"/>
    </row>
    <row r="23" spans="1:14" x14ac:dyDescent="0.25">
      <c r="B23" s="165" t="s">
        <v>184</v>
      </c>
      <c r="C23" s="166" t="s">
        <v>280</v>
      </c>
      <c r="D23" s="166"/>
      <c r="E23" s="166"/>
      <c r="F23" s="166"/>
      <c r="G23" s="166"/>
      <c r="H23" s="167"/>
    </row>
    <row r="24" spans="1:14" x14ac:dyDescent="0.25">
      <c r="B24" s="165" t="s">
        <v>185</v>
      </c>
      <c r="C24" s="166" t="s">
        <v>281</v>
      </c>
      <c r="D24" s="166"/>
      <c r="E24" s="166"/>
      <c r="F24" s="166"/>
      <c r="G24" s="166"/>
      <c r="H24" s="167"/>
    </row>
    <row r="25" spans="1:14" x14ac:dyDescent="0.25">
      <c r="B25" s="165"/>
      <c r="C25" s="166" t="s">
        <v>288</v>
      </c>
      <c r="D25" s="166"/>
      <c r="E25" s="166"/>
      <c r="F25" s="166"/>
      <c r="G25" s="166"/>
      <c r="H25" s="167"/>
    </row>
    <row r="26" spans="1:14" x14ac:dyDescent="0.25">
      <c r="B26" s="168" t="s">
        <v>186</v>
      </c>
      <c r="C26" s="166" t="s">
        <v>284</v>
      </c>
      <c r="D26" s="166"/>
      <c r="E26" s="166"/>
      <c r="F26" s="166"/>
      <c r="G26" s="166"/>
      <c r="H26" s="167"/>
    </row>
    <row r="27" spans="1:14" x14ac:dyDescent="0.25">
      <c r="B27" s="168" t="s">
        <v>187</v>
      </c>
      <c r="C27" s="166"/>
      <c r="D27" s="166"/>
      <c r="E27" s="166"/>
      <c r="F27" s="166"/>
      <c r="G27" s="166"/>
      <c r="H27" s="167"/>
    </row>
    <row r="28" spans="1:14" ht="15.75" thickBot="1" x14ac:dyDescent="0.3">
      <c r="B28" s="169"/>
      <c r="C28" s="170"/>
      <c r="D28" s="170"/>
      <c r="E28" s="170"/>
      <c r="F28" s="170"/>
      <c r="G28" s="170"/>
      <c r="H28" s="171"/>
    </row>
    <row r="31" spans="1:14" ht="15.75" thickBot="1" x14ac:dyDescent="0.3"/>
    <row r="32" spans="1:14" x14ac:dyDescent="0.25">
      <c r="B32" s="172" t="s">
        <v>128</v>
      </c>
      <c r="C32" s="173"/>
      <c r="D32" s="173"/>
      <c r="E32" s="173"/>
      <c r="F32" s="173"/>
      <c r="G32" s="173"/>
      <c r="H32" s="174"/>
    </row>
    <row r="33" spans="1:8" x14ac:dyDescent="0.25">
      <c r="B33" s="175"/>
      <c r="C33" s="176"/>
      <c r="D33" s="176"/>
      <c r="E33" s="176"/>
      <c r="F33" s="176"/>
      <c r="G33" s="176"/>
      <c r="H33" s="177"/>
    </row>
    <row r="34" spans="1:8" x14ac:dyDescent="0.25">
      <c r="B34" s="175"/>
      <c r="C34" s="176"/>
      <c r="D34" s="176"/>
      <c r="E34" s="176"/>
      <c r="F34" s="176"/>
      <c r="G34" s="176"/>
      <c r="H34" s="177"/>
    </row>
    <row r="35" spans="1:8" ht="15.75" thickBot="1" x14ac:dyDescent="0.3">
      <c r="B35" s="178"/>
      <c r="C35" s="179"/>
      <c r="D35" s="179"/>
      <c r="E35" s="179"/>
      <c r="F35" s="179"/>
      <c r="G35" s="179"/>
      <c r="H35" s="180"/>
    </row>
    <row r="36" spans="1:8" x14ac:dyDescent="0.25">
      <c r="B36" s="181" t="s">
        <v>129</v>
      </c>
      <c r="C36" s="182"/>
      <c r="D36" s="182"/>
      <c r="E36" s="182"/>
      <c r="F36" s="182"/>
      <c r="G36" s="182"/>
      <c r="H36" s="183"/>
    </row>
    <row r="37" spans="1:8" x14ac:dyDescent="0.25">
      <c r="B37" s="175"/>
      <c r="C37" s="176"/>
      <c r="D37" s="176"/>
      <c r="E37" s="176"/>
      <c r="F37" s="176"/>
      <c r="G37" s="176"/>
      <c r="H37" s="177"/>
    </row>
    <row r="38" spans="1:8" x14ac:dyDescent="0.25">
      <c r="B38" s="175"/>
      <c r="C38" s="272"/>
      <c r="D38" s="176"/>
      <c r="E38" s="176"/>
      <c r="F38" s="176"/>
      <c r="G38" s="176"/>
      <c r="H38" s="177"/>
    </row>
    <row r="39" spans="1:8" ht="15.75" thickBot="1" x14ac:dyDescent="0.3">
      <c r="B39" s="178"/>
      <c r="C39" s="179"/>
      <c r="D39" s="179"/>
      <c r="E39" s="179"/>
      <c r="F39" s="179"/>
      <c r="G39" s="179"/>
      <c r="H39" s="180"/>
    </row>
    <row r="45" spans="1:8" x14ac:dyDescent="0.25">
      <c r="A45"/>
    </row>
    <row r="46" spans="1:8" x14ac:dyDescent="0.25">
      <c r="A46"/>
    </row>
    <row r="47" spans="1:8" x14ac:dyDescent="0.25">
      <c r="A47"/>
    </row>
  </sheetData>
  <mergeCells count="23">
    <mergeCell ref="C6:E6"/>
    <mergeCell ref="F6:H6"/>
    <mergeCell ref="B2:H2"/>
    <mergeCell ref="C4:E4"/>
    <mergeCell ref="F4:G4"/>
    <mergeCell ref="C5:E5"/>
    <mergeCell ref="F5:G5"/>
    <mergeCell ref="F7:G7"/>
    <mergeCell ref="F8:G8"/>
    <mergeCell ref="C19:E19"/>
    <mergeCell ref="F19:H19"/>
    <mergeCell ref="C20:E20"/>
    <mergeCell ref="F20:H20"/>
    <mergeCell ref="C7:E7"/>
    <mergeCell ref="C8:E8"/>
    <mergeCell ref="F9:H9"/>
    <mergeCell ref="F10:H10"/>
    <mergeCell ref="F11:H11"/>
    <mergeCell ref="F12:H12"/>
    <mergeCell ref="C9:E9"/>
    <mergeCell ref="C10:E10"/>
    <mergeCell ref="C11:D11"/>
    <mergeCell ref="C12:D12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7" width="20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11" ht="15.75" thickBot="1" x14ac:dyDescent="0.3"/>
    <row r="2" spans="1:11" ht="19.5" thickBot="1" x14ac:dyDescent="0.35">
      <c r="B2" s="335" t="s">
        <v>175</v>
      </c>
      <c r="C2" s="336"/>
      <c r="D2" s="336"/>
      <c r="E2" s="336"/>
      <c r="F2" s="336"/>
      <c r="G2" s="337"/>
      <c r="I2" s="1" t="s">
        <v>0</v>
      </c>
    </row>
    <row r="3" spans="1:11" ht="15.75" thickBot="1" x14ac:dyDescent="0.3"/>
    <row r="4" spans="1:11" x14ac:dyDescent="0.25">
      <c r="B4" s="25" t="s">
        <v>19</v>
      </c>
      <c r="C4" s="312">
        <v>2365</v>
      </c>
      <c r="D4" s="313"/>
      <c r="E4" s="314" t="s">
        <v>18</v>
      </c>
      <c r="F4" s="315"/>
      <c r="G4" s="153">
        <v>8.1999999999999993</v>
      </c>
    </row>
    <row r="5" spans="1:11" ht="15.75" thickBot="1" x14ac:dyDescent="0.3">
      <c r="B5" s="24" t="s">
        <v>17</v>
      </c>
      <c r="C5" s="316" t="s">
        <v>116</v>
      </c>
      <c r="D5" s="317"/>
      <c r="E5" s="318" t="s">
        <v>16</v>
      </c>
      <c r="F5" s="319"/>
      <c r="G5" s="154">
        <v>8.3000000000000007</v>
      </c>
    </row>
    <row r="6" spans="1:11" ht="15.75" thickBot="1" x14ac:dyDescent="0.3">
      <c r="B6" s="23" t="s">
        <v>15</v>
      </c>
      <c r="C6" s="320" t="s">
        <v>14</v>
      </c>
      <c r="D6" s="322"/>
      <c r="E6" s="338" t="s">
        <v>13</v>
      </c>
      <c r="F6" s="352"/>
      <c r="G6" s="339"/>
    </row>
    <row r="7" spans="1:11" x14ac:dyDescent="0.25">
      <c r="B7" s="12" t="s">
        <v>4</v>
      </c>
      <c r="C7" s="22">
        <v>7.8</v>
      </c>
      <c r="D7" s="21">
        <v>0.4</v>
      </c>
      <c r="E7" s="327">
        <v>5.3</v>
      </c>
      <c r="F7" s="343"/>
      <c r="G7" s="20">
        <v>3</v>
      </c>
    </row>
    <row r="8" spans="1:11" ht="15" customHeight="1" thickBot="1" x14ac:dyDescent="0.3">
      <c r="B8" s="8" t="s">
        <v>12</v>
      </c>
      <c r="C8" s="7" t="s">
        <v>10</v>
      </c>
      <c r="D8" s="5" t="s">
        <v>11</v>
      </c>
      <c r="E8" s="329" t="s">
        <v>10</v>
      </c>
      <c r="F8" s="344"/>
      <c r="G8" s="4" t="s">
        <v>11</v>
      </c>
    </row>
    <row r="9" spans="1:11" x14ac:dyDescent="0.25">
      <c r="B9" s="12" t="s">
        <v>4</v>
      </c>
      <c r="C9" s="327">
        <v>8.1999999999999993</v>
      </c>
      <c r="D9" s="331"/>
      <c r="E9" s="327">
        <v>8.3000000000000007</v>
      </c>
      <c r="F9" s="347"/>
      <c r="G9" s="328"/>
    </row>
    <row r="10" spans="1:11" ht="15.75" thickBot="1" x14ac:dyDescent="0.3">
      <c r="B10" s="8" t="s">
        <v>9</v>
      </c>
      <c r="C10" s="329" t="s">
        <v>135</v>
      </c>
      <c r="D10" s="332"/>
      <c r="E10" s="329" t="s">
        <v>135</v>
      </c>
      <c r="F10" s="348"/>
      <c r="G10" s="330"/>
    </row>
    <row r="11" spans="1:11" x14ac:dyDescent="0.25">
      <c r="B11" s="12" t="s">
        <v>4</v>
      </c>
      <c r="C11" s="327">
        <v>8.1999999999999993</v>
      </c>
      <c r="D11" s="331"/>
      <c r="E11" s="327">
        <v>8.3000000000000007</v>
      </c>
      <c r="F11" s="347"/>
      <c r="G11" s="328"/>
    </row>
    <row r="12" spans="1:11" ht="15.75" thickBot="1" x14ac:dyDescent="0.3">
      <c r="B12" s="16" t="s">
        <v>8</v>
      </c>
      <c r="C12" s="329" t="s">
        <v>7</v>
      </c>
      <c r="D12" s="332"/>
      <c r="E12" s="329" t="s">
        <v>7</v>
      </c>
      <c r="F12" s="348"/>
      <c r="G12" s="330"/>
    </row>
    <row r="13" spans="1:11" x14ac:dyDescent="0.25">
      <c r="B13" s="12" t="s">
        <v>4</v>
      </c>
      <c r="C13" s="22">
        <v>6.3</v>
      </c>
      <c r="D13" s="21">
        <v>1.9</v>
      </c>
      <c r="E13" s="22">
        <v>5.6</v>
      </c>
      <c r="F13" s="21">
        <v>2.6</v>
      </c>
      <c r="G13" s="155">
        <v>0.1</v>
      </c>
    </row>
    <row r="14" spans="1:11" x14ac:dyDescent="0.25">
      <c r="B14" s="8" t="s">
        <v>6</v>
      </c>
      <c r="C14" s="7">
        <v>133</v>
      </c>
      <c r="D14" s="5">
        <v>173</v>
      </c>
      <c r="E14" s="7">
        <v>173</v>
      </c>
      <c r="F14" s="5">
        <v>173</v>
      </c>
      <c r="G14" s="4">
        <v>173</v>
      </c>
    </row>
    <row r="15" spans="1:11" s="2" customFormat="1" x14ac:dyDescent="0.25">
      <c r="A15" s="158"/>
      <c r="B15" s="70" t="s">
        <v>21</v>
      </c>
      <c r="C15" s="63" t="s">
        <v>132</v>
      </c>
      <c r="D15" s="60" t="s">
        <v>117</v>
      </c>
      <c r="E15" s="63" t="s">
        <v>162</v>
      </c>
      <c r="F15" s="65" t="s">
        <v>163</v>
      </c>
      <c r="G15" s="62" t="s">
        <v>164</v>
      </c>
      <c r="I15"/>
      <c r="J15"/>
      <c r="K15" s="79"/>
    </row>
    <row r="16" spans="1:11" ht="15.75" thickBot="1" x14ac:dyDescent="0.3">
      <c r="B16" s="16" t="s">
        <v>5</v>
      </c>
      <c r="C16" s="15" t="s">
        <v>145</v>
      </c>
      <c r="D16" s="14">
        <v>29.9</v>
      </c>
      <c r="E16" s="222">
        <v>34</v>
      </c>
      <c r="F16" s="14">
        <v>29.9</v>
      </c>
      <c r="G16" s="223">
        <v>36</v>
      </c>
      <c r="I16" s="103"/>
      <c r="J16" s="103"/>
    </row>
    <row r="17" spans="1:7" x14ac:dyDescent="0.25">
      <c r="B17" s="12" t="s">
        <v>4</v>
      </c>
      <c r="C17" s="327">
        <v>8.1999999999999993</v>
      </c>
      <c r="D17" s="331"/>
      <c r="E17" s="327">
        <v>5.7</v>
      </c>
      <c r="F17" s="343"/>
      <c r="G17" s="9">
        <v>2.6</v>
      </c>
    </row>
    <row r="18" spans="1:7" s="2" customFormat="1" x14ac:dyDescent="0.25">
      <c r="A18" s="158"/>
      <c r="B18" s="77" t="s">
        <v>3</v>
      </c>
      <c r="C18" s="349">
        <v>11</v>
      </c>
      <c r="D18" s="350"/>
      <c r="E18" s="349">
        <v>12</v>
      </c>
      <c r="F18" s="354"/>
      <c r="G18" s="104">
        <v>11</v>
      </c>
    </row>
    <row r="19" spans="1:7" x14ac:dyDescent="0.25">
      <c r="B19" s="6" t="s">
        <v>2</v>
      </c>
      <c r="C19" s="305" t="s">
        <v>153</v>
      </c>
      <c r="D19" s="307"/>
      <c r="E19" s="334" t="s">
        <v>165</v>
      </c>
      <c r="F19" s="351"/>
      <c r="G19" s="308"/>
    </row>
    <row r="20" spans="1:7" s="2" customFormat="1" ht="15.75" thickBot="1" x14ac:dyDescent="0.3">
      <c r="A20" s="158"/>
      <c r="B20" s="3" t="s">
        <v>1</v>
      </c>
      <c r="C20" s="285" t="s">
        <v>22</v>
      </c>
      <c r="D20" s="287"/>
      <c r="E20" s="285" t="s">
        <v>22</v>
      </c>
      <c r="F20" s="286"/>
      <c r="G20" s="288"/>
    </row>
    <row r="21" spans="1:7" x14ac:dyDescent="0.25">
      <c r="B21" s="162" t="s">
        <v>127</v>
      </c>
      <c r="C21" s="163"/>
      <c r="D21" s="163"/>
      <c r="E21" s="163"/>
      <c r="F21" s="163"/>
      <c r="G21" s="164"/>
    </row>
    <row r="22" spans="1:7" x14ac:dyDescent="0.25">
      <c r="B22" s="165" t="s">
        <v>183</v>
      </c>
      <c r="C22" s="166" t="s">
        <v>225</v>
      </c>
      <c r="D22" s="166"/>
      <c r="E22" s="166"/>
      <c r="F22" s="166"/>
      <c r="G22" s="167"/>
    </row>
    <row r="23" spans="1:7" x14ac:dyDescent="0.25">
      <c r="B23" s="165" t="s">
        <v>184</v>
      </c>
      <c r="C23" s="166" t="s">
        <v>226</v>
      </c>
      <c r="D23" s="166"/>
      <c r="E23" s="166"/>
      <c r="F23" s="166"/>
      <c r="G23" s="167"/>
    </row>
    <row r="24" spans="1:7" x14ac:dyDescent="0.25">
      <c r="B24" s="165" t="s">
        <v>185</v>
      </c>
      <c r="C24" s="166" t="s">
        <v>223</v>
      </c>
      <c r="D24" s="166"/>
      <c r="E24" s="166"/>
      <c r="F24" s="166"/>
      <c r="G24" s="167"/>
    </row>
    <row r="25" spans="1:7" x14ac:dyDescent="0.25">
      <c r="B25" s="165"/>
      <c r="C25" s="166" t="s">
        <v>224</v>
      </c>
      <c r="D25" s="166"/>
      <c r="E25" s="166"/>
      <c r="F25" s="166"/>
      <c r="G25" s="167"/>
    </row>
    <row r="26" spans="1:7" x14ac:dyDescent="0.25">
      <c r="B26" s="168" t="s">
        <v>186</v>
      </c>
      <c r="C26" s="166" t="s">
        <v>196</v>
      </c>
      <c r="D26" s="166"/>
      <c r="E26" s="166"/>
      <c r="F26" s="166"/>
      <c r="G26" s="167"/>
    </row>
    <row r="27" spans="1:7" ht="15.75" thickBot="1" x14ac:dyDescent="0.3">
      <c r="B27" s="169" t="s">
        <v>187</v>
      </c>
      <c r="C27" s="170"/>
      <c r="D27" s="170"/>
      <c r="E27" s="170"/>
      <c r="F27" s="170"/>
      <c r="G27" s="171"/>
    </row>
    <row r="30" spans="1:7" ht="15.75" thickBot="1" x14ac:dyDescent="0.3"/>
    <row r="31" spans="1:7" x14ac:dyDescent="0.25">
      <c r="B31" s="172" t="s">
        <v>128</v>
      </c>
      <c r="C31" s="173"/>
      <c r="D31" s="173"/>
      <c r="E31" s="173"/>
      <c r="F31" s="173"/>
      <c r="G31" s="174"/>
    </row>
    <row r="32" spans="1:7" x14ac:dyDescent="0.25">
      <c r="B32" s="175"/>
      <c r="C32" s="176"/>
      <c r="D32" s="176"/>
      <c r="E32" s="176"/>
      <c r="F32" s="176"/>
      <c r="G32" s="177"/>
    </row>
    <row r="33" spans="1:7" x14ac:dyDescent="0.25">
      <c r="B33" s="175"/>
      <c r="C33" s="176"/>
      <c r="D33" s="176"/>
      <c r="E33" s="176"/>
      <c r="F33" s="176"/>
      <c r="G33" s="177"/>
    </row>
    <row r="34" spans="1:7" ht="15.75" thickBot="1" x14ac:dyDescent="0.3">
      <c r="B34" s="178"/>
      <c r="C34" s="179"/>
      <c r="D34" s="179"/>
      <c r="E34" s="179"/>
      <c r="F34" s="179"/>
      <c r="G34" s="180"/>
    </row>
    <row r="35" spans="1:7" x14ac:dyDescent="0.25">
      <c r="B35" s="181" t="s">
        <v>129</v>
      </c>
      <c r="C35" s="182"/>
      <c r="D35" s="182"/>
      <c r="E35" s="182"/>
      <c r="F35" s="182"/>
      <c r="G35" s="183"/>
    </row>
    <row r="36" spans="1:7" x14ac:dyDescent="0.25">
      <c r="B36" s="175"/>
      <c r="C36" s="176"/>
      <c r="D36" s="176"/>
      <c r="E36" s="176"/>
      <c r="F36" s="176"/>
      <c r="G36" s="177"/>
    </row>
    <row r="37" spans="1:7" x14ac:dyDescent="0.25">
      <c r="B37" s="175"/>
      <c r="C37" s="176"/>
      <c r="D37" s="176"/>
      <c r="E37" s="176"/>
      <c r="F37" s="176"/>
      <c r="G37" s="177"/>
    </row>
    <row r="38" spans="1:7" ht="15.75" thickBot="1" x14ac:dyDescent="0.3">
      <c r="B38" s="178"/>
      <c r="C38" s="179"/>
      <c r="D38" s="179"/>
      <c r="E38" s="179"/>
      <c r="F38" s="179"/>
      <c r="G38" s="180"/>
    </row>
    <row r="42" spans="1:7" x14ac:dyDescent="0.25">
      <c r="A42"/>
    </row>
    <row r="43" spans="1:7" x14ac:dyDescent="0.25">
      <c r="A43"/>
    </row>
    <row r="44" spans="1:7" x14ac:dyDescent="0.25">
      <c r="A44"/>
    </row>
    <row r="45" spans="1:7" x14ac:dyDescent="0.25">
      <c r="A45"/>
    </row>
    <row r="46" spans="1:7" x14ac:dyDescent="0.25">
      <c r="A46"/>
    </row>
    <row r="47" spans="1:7" x14ac:dyDescent="0.25">
      <c r="A47"/>
    </row>
    <row r="48" spans="1:7" x14ac:dyDescent="0.25">
      <c r="A48"/>
    </row>
  </sheetData>
  <mergeCells count="25">
    <mergeCell ref="C19:D19"/>
    <mergeCell ref="E19:G19"/>
    <mergeCell ref="C20:D20"/>
    <mergeCell ref="E20:G20"/>
    <mergeCell ref="B2:G2"/>
    <mergeCell ref="C4:D4"/>
    <mergeCell ref="E4:F4"/>
    <mergeCell ref="C5:D5"/>
    <mergeCell ref="E5:F5"/>
    <mergeCell ref="C6:D6"/>
    <mergeCell ref="E6:G6"/>
    <mergeCell ref="C17:D17"/>
    <mergeCell ref="C18:D18"/>
    <mergeCell ref="C9:D9"/>
    <mergeCell ref="C10:D10"/>
    <mergeCell ref="C11:D11"/>
    <mergeCell ref="E12:G12"/>
    <mergeCell ref="E18:F18"/>
    <mergeCell ref="E17:F17"/>
    <mergeCell ref="C12:D12"/>
    <mergeCell ref="E7:F7"/>
    <mergeCell ref="E8:F8"/>
    <mergeCell ref="E9:G9"/>
    <mergeCell ref="E10:G10"/>
    <mergeCell ref="E11:G11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7" width="15.7109375" customWidth="1"/>
    <col min="9" max="10" width="11.28515625" bestFit="1" customWidth="1"/>
    <col min="11" max="11" width="11" bestFit="1" customWidth="1"/>
    <col min="15" max="17" width="9.140625" customWidth="1"/>
  </cols>
  <sheetData>
    <row r="1" spans="1:18" ht="15.75" thickBot="1" x14ac:dyDescent="0.3"/>
    <row r="2" spans="1:18" ht="19.5" thickBot="1" x14ac:dyDescent="0.35">
      <c r="B2" s="335" t="s">
        <v>175</v>
      </c>
      <c r="C2" s="336"/>
      <c r="D2" s="336"/>
      <c r="E2" s="336"/>
      <c r="F2" s="336"/>
      <c r="G2" s="337"/>
      <c r="I2" s="1" t="s">
        <v>0</v>
      </c>
      <c r="R2" s="1" t="s">
        <v>173</v>
      </c>
    </row>
    <row r="3" spans="1:18" ht="15.75" thickBot="1" x14ac:dyDescent="0.3"/>
    <row r="4" spans="1:18" x14ac:dyDescent="0.25">
      <c r="B4" s="25" t="s">
        <v>19</v>
      </c>
      <c r="C4" s="312">
        <v>2369</v>
      </c>
      <c r="D4" s="313"/>
      <c r="E4" s="314" t="s">
        <v>18</v>
      </c>
      <c r="F4" s="315"/>
      <c r="G4" s="153">
        <v>16.399999999999999</v>
      </c>
    </row>
    <row r="5" spans="1:18" ht="15.75" thickBot="1" x14ac:dyDescent="0.3">
      <c r="B5" s="24" t="s">
        <v>17</v>
      </c>
      <c r="C5" s="316" t="s">
        <v>116</v>
      </c>
      <c r="D5" s="317"/>
      <c r="E5" s="318" t="s">
        <v>16</v>
      </c>
      <c r="F5" s="319"/>
      <c r="G5" s="154">
        <v>16.5</v>
      </c>
    </row>
    <row r="6" spans="1:18" ht="15.75" thickBot="1" x14ac:dyDescent="0.3">
      <c r="B6" s="23" t="s">
        <v>15</v>
      </c>
      <c r="C6" s="320" t="s">
        <v>14</v>
      </c>
      <c r="D6" s="322"/>
      <c r="E6" s="338" t="s">
        <v>13</v>
      </c>
      <c r="F6" s="352"/>
      <c r="G6" s="339"/>
    </row>
    <row r="7" spans="1:18" x14ac:dyDescent="0.25">
      <c r="B7" s="12" t="s">
        <v>4</v>
      </c>
      <c r="C7" s="22">
        <v>16.3</v>
      </c>
      <c r="D7" s="21">
        <v>0.1</v>
      </c>
      <c r="E7" s="327">
        <v>16.5</v>
      </c>
      <c r="F7" s="347"/>
      <c r="G7" s="328"/>
    </row>
    <row r="8" spans="1:18" ht="15" customHeight="1" thickBot="1" x14ac:dyDescent="0.3">
      <c r="B8" s="8" t="s">
        <v>12</v>
      </c>
      <c r="C8" s="7" t="s">
        <v>11</v>
      </c>
      <c r="D8" s="5" t="s">
        <v>11</v>
      </c>
      <c r="E8" s="329" t="s">
        <v>11</v>
      </c>
      <c r="F8" s="348"/>
      <c r="G8" s="330"/>
    </row>
    <row r="9" spans="1:18" x14ac:dyDescent="0.25">
      <c r="B9" s="12" t="s">
        <v>4</v>
      </c>
      <c r="C9" s="22">
        <v>16.3</v>
      </c>
      <c r="D9" s="21">
        <v>0.1</v>
      </c>
      <c r="E9" s="327">
        <v>16.5</v>
      </c>
      <c r="F9" s="347"/>
      <c r="G9" s="328"/>
    </row>
    <row r="10" spans="1:18" ht="15.75" thickBot="1" x14ac:dyDescent="0.3">
      <c r="B10" s="8" t="s">
        <v>9</v>
      </c>
      <c r="C10" s="7" t="s">
        <v>136</v>
      </c>
      <c r="D10" s="5" t="s">
        <v>146</v>
      </c>
      <c r="E10" s="329" t="s">
        <v>136</v>
      </c>
      <c r="F10" s="348"/>
      <c r="G10" s="330"/>
    </row>
    <row r="11" spans="1:18" x14ac:dyDescent="0.25">
      <c r="B11" s="12" t="s">
        <v>4</v>
      </c>
      <c r="C11" s="22">
        <v>16.3</v>
      </c>
      <c r="D11" s="21">
        <v>0.1</v>
      </c>
      <c r="E11" s="327">
        <v>16.5</v>
      </c>
      <c r="F11" s="347"/>
      <c r="G11" s="328"/>
    </row>
    <row r="12" spans="1:18" ht="15.75" thickBot="1" x14ac:dyDescent="0.3">
      <c r="B12" s="16" t="s">
        <v>8</v>
      </c>
      <c r="C12" s="7" t="s">
        <v>7</v>
      </c>
      <c r="D12" s="5" t="s">
        <v>130</v>
      </c>
      <c r="E12" s="329" t="s">
        <v>130</v>
      </c>
      <c r="F12" s="348"/>
      <c r="G12" s="330"/>
    </row>
    <row r="13" spans="1:18" x14ac:dyDescent="0.25">
      <c r="B13" s="12" t="s">
        <v>4</v>
      </c>
      <c r="C13" s="22">
        <v>16.100000000000001</v>
      </c>
      <c r="D13" s="21">
        <v>0.3</v>
      </c>
      <c r="E13" s="22">
        <v>14.5</v>
      </c>
      <c r="F13" s="21">
        <v>1.1000000000000001</v>
      </c>
      <c r="G13" s="155">
        <v>0.9</v>
      </c>
    </row>
    <row r="14" spans="1:18" x14ac:dyDescent="0.25">
      <c r="B14" s="8" t="s">
        <v>6</v>
      </c>
      <c r="C14" s="7">
        <v>138</v>
      </c>
      <c r="D14" s="5">
        <v>133</v>
      </c>
      <c r="E14" s="7">
        <v>210</v>
      </c>
      <c r="F14" s="5">
        <v>167</v>
      </c>
      <c r="G14" s="4">
        <v>307</v>
      </c>
    </row>
    <row r="15" spans="1:18" s="2" customFormat="1" x14ac:dyDescent="0.25">
      <c r="A15" s="158"/>
      <c r="B15" s="70" t="s">
        <v>21</v>
      </c>
      <c r="C15" s="63" t="s">
        <v>123</v>
      </c>
      <c r="D15" s="60" t="s">
        <v>123</v>
      </c>
      <c r="E15" s="63" t="s">
        <v>166</v>
      </c>
      <c r="F15" s="65" t="s">
        <v>167</v>
      </c>
      <c r="G15" s="62" t="s">
        <v>142</v>
      </c>
      <c r="I15"/>
      <c r="J15"/>
      <c r="K15" s="79"/>
    </row>
    <row r="16" spans="1:18" ht="15.75" thickBot="1" x14ac:dyDescent="0.3">
      <c r="B16" s="16" t="s">
        <v>5</v>
      </c>
      <c r="C16" s="15">
        <v>29.8</v>
      </c>
      <c r="D16" s="14">
        <v>26.3</v>
      </c>
      <c r="E16" s="15">
        <v>30.5</v>
      </c>
      <c r="F16" s="14">
        <v>28.5</v>
      </c>
      <c r="G16" s="13">
        <v>40.1</v>
      </c>
      <c r="I16" s="103"/>
      <c r="J16" s="103"/>
    </row>
    <row r="17" spans="1:18" x14ac:dyDescent="0.25">
      <c r="B17" s="12" t="s">
        <v>4</v>
      </c>
      <c r="C17" s="11">
        <v>16.3</v>
      </c>
      <c r="D17" s="10">
        <v>0.1</v>
      </c>
      <c r="E17" s="11">
        <v>14.5</v>
      </c>
      <c r="F17" s="10">
        <v>0.9</v>
      </c>
      <c r="G17" s="9">
        <v>1.1000000000000001</v>
      </c>
    </row>
    <row r="18" spans="1:18" s="2" customFormat="1" x14ac:dyDescent="0.25">
      <c r="A18" s="158"/>
      <c r="B18" s="77" t="s">
        <v>3</v>
      </c>
      <c r="C18" s="58">
        <v>16</v>
      </c>
      <c r="D18" s="65">
        <v>11</v>
      </c>
      <c r="E18" s="58">
        <v>15</v>
      </c>
      <c r="F18" s="60">
        <v>16</v>
      </c>
      <c r="G18" s="104" t="s">
        <v>168</v>
      </c>
    </row>
    <row r="19" spans="1:18" x14ac:dyDescent="0.25">
      <c r="B19" s="6" t="s">
        <v>2</v>
      </c>
      <c r="C19" s="305" t="s">
        <v>22</v>
      </c>
      <c r="D19" s="307"/>
      <c r="E19" s="334" t="s">
        <v>169</v>
      </c>
      <c r="F19" s="351"/>
      <c r="G19" s="308"/>
    </row>
    <row r="20" spans="1:18" s="2" customFormat="1" ht="15.75" thickBot="1" x14ac:dyDescent="0.3">
      <c r="A20" s="158"/>
      <c r="B20" s="3" t="s">
        <v>1</v>
      </c>
      <c r="C20" s="285" t="s">
        <v>22</v>
      </c>
      <c r="D20" s="287"/>
      <c r="E20" s="285" t="s">
        <v>22</v>
      </c>
      <c r="F20" s="286"/>
      <c r="G20" s="288"/>
    </row>
    <row r="21" spans="1:18" x14ac:dyDescent="0.25">
      <c r="B21" s="162" t="s">
        <v>127</v>
      </c>
      <c r="C21" s="163"/>
      <c r="D21" s="163"/>
      <c r="E21" s="163"/>
      <c r="F21" s="163"/>
      <c r="G21" s="164"/>
    </row>
    <row r="22" spans="1:18" x14ac:dyDescent="0.25">
      <c r="B22" s="165" t="s">
        <v>183</v>
      </c>
      <c r="C22" s="166" t="s">
        <v>229</v>
      </c>
      <c r="D22" s="166"/>
      <c r="E22" s="166"/>
      <c r="F22" s="166"/>
      <c r="G22" s="167"/>
    </row>
    <row r="23" spans="1:18" x14ac:dyDescent="0.25">
      <c r="B23" s="165" t="s">
        <v>184</v>
      </c>
      <c r="C23" s="166" t="s">
        <v>230</v>
      </c>
      <c r="D23" s="166"/>
      <c r="E23" s="166"/>
      <c r="F23" s="166"/>
      <c r="G23" s="167"/>
    </row>
    <row r="24" spans="1:18" x14ac:dyDescent="0.25">
      <c r="B24" s="165" t="s">
        <v>185</v>
      </c>
      <c r="C24" s="166" t="s">
        <v>227</v>
      </c>
      <c r="D24" s="166"/>
      <c r="E24" s="166"/>
      <c r="F24" s="166"/>
      <c r="G24" s="167"/>
    </row>
    <row r="25" spans="1:18" x14ac:dyDescent="0.25">
      <c r="B25" s="165"/>
      <c r="C25" s="166" t="s">
        <v>228</v>
      </c>
      <c r="D25" s="166"/>
      <c r="E25" s="166"/>
      <c r="F25" s="166"/>
      <c r="G25" s="167"/>
    </row>
    <row r="26" spans="1:18" x14ac:dyDescent="0.25">
      <c r="B26" s="168" t="s">
        <v>186</v>
      </c>
      <c r="C26" s="166"/>
      <c r="D26" s="166"/>
      <c r="E26" s="166"/>
      <c r="F26" s="166"/>
      <c r="G26" s="167"/>
    </row>
    <row r="27" spans="1:18" ht="15.75" thickBot="1" x14ac:dyDescent="0.3">
      <c r="B27" s="169" t="s">
        <v>187</v>
      </c>
      <c r="C27" s="170"/>
      <c r="D27" s="170"/>
      <c r="E27" s="170"/>
      <c r="F27" s="170"/>
      <c r="G27" s="171"/>
    </row>
    <row r="29" spans="1:18" x14ac:dyDescent="0.25">
      <c r="R29" s="1" t="s">
        <v>174</v>
      </c>
    </row>
    <row r="30" spans="1:18" ht="15.75" thickBot="1" x14ac:dyDescent="0.3"/>
    <row r="31" spans="1:18" x14ac:dyDescent="0.25">
      <c r="B31" s="172" t="s">
        <v>128</v>
      </c>
      <c r="C31" s="173"/>
      <c r="D31" s="173"/>
      <c r="E31" s="173"/>
      <c r="F31" s="173"/>
      <c r="G31" s="174"/>
    </row>
    <row r="32" spans="1:18" x14ac:dyDescent="0.25">
      <c r="B32" s="175"/>
      <c r="C32" s="176"/>
      <c r="D32" s="176"/>
      <c r="E32" s="176"/>
      <c r="F32" s="176"/>
      <c r="G32" s="177"/>
    </row>
    <row r="33" spans="1:7" x14ac:dyDescent="0.25">
      <c r="B33" s="175"/>
      <c r="C33" s="176"/>
      <c r="D33" s="176"/>
      <c r="E33" s="176"/>
      <c r="F33" s="176"/>
      <c r="G33" s="177"/>
    </row>
    <row r="34" spans="1:7" ht="15.75" thickBot="1" x14ac:dyDescent="0.3">
      <c r="B34" s="178"/>
      <c r="C34" s="179"/>
      <c r="D34" s="179"/>
      <c r="E34" s="179"/>
      <c r="F34" s="179"/>
      <c r="G34" s="180"/>
    </row>
    <row r="35" spans="1:7" x14ac:dyDescent="0.25">
      <c r="B35" s="181" t="s">
        <v>129</v>
      </c>
      <c r="C35" s="182"/>
      <c r="D35" s="182"/>
      <c r="E35" s="182"/>
      <c r="F35" s="182"/>
      <c r="G35" s="183"/>
    </row>
    <row r="36" spans="1:7" x14ac:dyDescent="0.25">
      <c r="B36" s="175"/>
      <c r="C36" s="176"/>
      <c r="D36" s="176"/>
      <c r="E36" s="176"/>
      <c r="F36" s="176"/>
      <c r="G36" s="177"/>
    </row>
    <row r="37" spans="1:7" x14ac:dyDescent="0.25">
      <c r="B37" s="175"/>
      <c r="C37" s="176"/>
      <c r="D37" s="176"/>
      <c r="E37" s="176"/>
      <c r="F37" s="176"/>
      <c r="G37" s="177"/>
    </row>
    <row r="38" spans="1:7" ht="15.75" thickBot="1" x14ac:dyDescent="0.3">
      <c r="B38" s="178"/>
      <c r="C38" s="179"/>
      <c r="D38" s="179"/>
      <c r="E38" s="179"/>
      <c r="F38" s="179"/>
      <c r="G38" s="180"/>
    </row>
    <row r="41" spans="1:7" x14ac:dyDescent="0.25">
      <c r="A41"/>
    </row>
    <row r="42" spans="1:7" x14ac:dyDescent="0.25">
      <c r="A42"/>
    </row>
    <row r="43" spans="1:7" x14ac:dyDescent="0.25">
      <c r="A43"/>
    </row>
    <row r="44" spans="1:7" x14ac:dyDescent="0.25">
      <c r="A44"/>
    </row>
    <row r="45" spans="1:7" x14ac:dyDescent="0.25">
      <c r="A45"/>
    </row>
    <row r="46" spans="1:7" x14ac:dyDescent="0.25">
      <c r="A46"/>
    </row>
  </sheetData>
  <mergeCells count="17">
    <mergeCell ref="E10:G10"/>
    <mergeCell ref="E11:G11"/>
    <mergeCell ref="C6:D6"/>
    <mergeCell ref="E6:G6"/>
    <mergeCell ref="E7:G7"/>
    <mergeCell ref="E8:G8"/>
    <mergeCell ref="E9:G9"/>
    <mergeCell ref="B2:G2"/>
    <mergeCell ref="C4:D4"/>
    <mergeCell ref="E4:F4"/>
    <mergeCell ref="C5:D5"/>
    <mergeCell ref="E5:F5"/>
    <mergeCell ref="E12:G12"/>
    <mergeCell ref="C19:D19"/>
    <mergeCell ref="E19:G19"/>
    <mergeCell ref="C20:D20"/>
    <mergeCell ref="E20:G20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="80" zoomScaleNormal="80" workbookViewId="0">
      <selection activeCell="C5" sqref="C5:E5"/>
    </sheetView>
  </sheetViews>
  <sheetFormatPr defaultRowHeight="15" x14ac:dyDescent="0.25"/>
  <cols>
    <col min="1" max="1" width="9.140625" style="157"/>
    <col min="2" max="2" width="20.5703125" customWidth="1"/>
    <col min="3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1" ht="15.75" thickBot="1" x14ac:dyDescent="0.3"/>
    <row r="2" spans="1:21" ht="19.5" thickBot="1" x14ac:dyDescent="0.35">
      <c r="B2" s="335" t="s">
        <v>175</v>
      </c>
      <c r="C2" s="336"/>
      <c r="D2" s="336"/>
      <c r="E2" s="336"/>
      <c r="F2" s="336"/>
      <c r="G2" s="336"/>
      <c r="H2" s="337"/>
      <c r="J2" s="1" t="s">
        <v>0</v>
      </c>
      <c r="U2" s="1" t="s">
        <v>173</v>
      </c>
    </row>
    <row r="3" spans="1:21" ht="15.75" thickBot="1" x14ac:dyDescent="0.3"/>
    <row r="4" spans="1:21" x14ac:dyDescent="0.25">
      <c r="B4" s="25" t="s">
        <v>19</v>
      </c>
      <c r="C4" s="312" t="s">
        <v>276</v>
      </c>
      <c r="D4" s="313"/>
      <c r="E4" s="313"/>
      <c r="F4" s="314" t="s">
        <v>18</v>
      </c>
      <c r="G4" s="315"/>
      <c r="H4" s="220">
        <v>19.8</v>
      </c>
    </row>
    <row r="5" spans="1:21" ht="15.75" thickBot="1" x14ac:dyDescent="0.3">
      <c r="B5" s="24" t="s">
        <v>17</v>
      </c>
      <c r="C5" s="316" t="s">
        <v>116</v>
      </c>
      <c r="D5" s="317"/>
      <c r="E5" s="317"/>
      <c r="F5" s="318" t="s">
        <v>16</v>
      </c>
      <c r="G5" s="319"/>
      <c r="H5" s="245">
        <v>20</v>
      </c>
    </row>
    <row r="6" spans="1:21" ht="15.75" thickBot="1" x14ac:dyDescent="0.3">
      <c r="B6" s="23" t="s">
        <v>15</v>
      </c>
      <c r="C6" s="320" t="s">
        <v>14</v>
      </c>
      <c r="D6" s="321"/>
      <c r="E6" s="322"/>
      <c r="F6" s="338" t="s">
        <v>13</v>
      </c>
      <c r="G6" s="352"/>
      <c r="H6" s="339"/>
    </row>
    <row r="7" spans="1:21" x14ac:dyDescent="0.25">
      <c r="B7" s="12" t="s">
        <v>4</v>
      </c>
      <c r="C7" s="327">
        <v>11.9</v>
      </c>
      <c r="D7" s="343"/>
      <c r="E7" s="21">
        <v>7.9</v>
      </c>
      <c r="F7" s="327">
        <v>20</v>
      </c>
      <c r="G7" s="347"/>
      <c r="H7" s="328"/>
    </row>
    <row r="8" spans="1:21" ht="15" customHeight="1" thickBot="1" x14ac:dyDescent="0.3">
      <c r="B8" s="8" t="s">
        <v>12</v>
      </c>
      <c r="C8" s="329" t="s">
        <v>10</v>
      </c>
      <c r="D8" s="344"/>
      <c r="E8" s="5" t="s">
        <v>11</v>
      </c>
      <c r="F8" s="329" t="s">
        <v>11</v>
      </c>
      <c r="G8" s="348"/>
      <c r="H8" s="330"/>
    </row>
    <row r="9" spans="1:21" x14ac:dyDescent="0.25">
      <c r="B9" s="12" t="s">
        <v>4</v>
      </c>
      <c r="C9" s="327">
        <v>19.8</v>
      </c>
      <c r="D9" s="347"/>
      <c r="E9" s="331"/>
      <c r="F9" s="327">
        <v>20</v>
      </c>
      <c r="G9" s="347"/>
      <c r="H9" s="328"/>
    </row>
    <row r="10" spans="1:21" ht="15.75" thickBot="1" x14ac:dyDescent="0.3">
      <c r="B10" s="8" t="s">
        <v>9</v>
      </c>
      <c r="C10" s="329" t="s">
        <v>135</v>
      </c>
      <c r="D10" s="348"/>
      <c r="E10" s="332"/>
      <c r="F10" s="329" t="s">
        <v>135</v>
      </c>
      <c r="G10" s="348"/>
      <c r="H10" s="330"/>
    </row>
    <row r="11" spans="1:21" x14ac:dyDescent="0.25">
      <c r="B11" s="12" t="s">
        <v>4</v>
      </c>
      <c r="C11" s="327">
        <v>19.8</v>
      </c>
      <c r="D11" s="347"/>
      <c r="E11" s="331"/>
      <c r="F11" s="327">
        <v>20</v>
      </c>
      <c r="G11" s="347"/>
      <c r="H11" s="328"/>
    </row>
    <row r="12" spans="1:21" ht="15.75" thickBot="1" x14ac:dyDescent="0.3">
      <c r="B12" s="16" t="s">
        <v>8</v>
      </c>
      <c r="C12" s="329" t="s">
        <v>7</v>
      </c>
      <c r="D12" s="348"/>
      <c r="E12" s="332"/>
      <c r="F12" s="329" t="s">
        <v>7</v>
      </c>
      <c r="G12" s="348"/>
      <c r="H12" s="330"/>
    </row>
    <row r="13" spans="1:21" x14ac:dyDescent="0.25">
      <c r="B13" s="12" t="s">
        <v>4</v>
      </c>
      <c r="C13" s="22">
        <v>10.7</v>
      </c>
      <c r="D13" s="217">
        <v>5</v>
      </c>
      <c r="E13" s="21">
        <v>4.0999999999999996</v>
      </c>
      <c r="F13" s="22">
        <v>18.600000000000001</v>
      </c>
      <c r="G13" s="21">
        <v>0.9</v>
      </c>
      <c r="H13" s="219">
        <v>0.5</v>
      </c>
    </row>
    <row r="14" spans="1:21" x14ac:dyDescent="0.25">
      <c r="B14" s="8" t="s">
        <v>6</v>
      </c>
      <c r="C14" s="7">
        <v>213</v>
      </c>
      <c r="D14" s="214">
        <v>253</v>
      </c>
      <c r="E14" s="5">
        <v>213</v>
      </c>
      <c r="F14" s="7">
        <v>267</v>
      </c>
      <c r="G14" s="5">
        <v>167</v>
      </c>
      <c r="H14" s="4">
        <v>207</v>
      </c>
    </row>
    <row r="15" spans="1:21" s="2" customFormat="1" x14ac:dyDescent="0.25">
      <c r="A15" s="158"/>
      <c r="B15" s="70" t="s">
        <v>21</v>
      </c>
      <c r="C15" s="63" t="s">
        <v>83</v>
      </c>
      <c r="D15" s="221" t="s">
        <v>71</v>
      </c>
      <c r="E15" s="60" t="s">
        <v>147</v>
      </c>
      <c r="F15" s="63" t="s">
        <v>120</v>
      </c>
      <c r="G15" s="65" t="s">
        <v>117</v>
      </c>
      <c r="H15" s="62" t="s">
        <v>170</v>
      </c>
      <c r="J15"/>
      <c r="K15"/>
      <c r="L15" s="79"/>
    </row>
    <row r="16" spans="1:21" ht="15.75" thickBot="1" x14ac:dyDescent="0.3">
      <c r="B16" s="16" t="s">
        <v>5</v>
      </c>
      <c r="C16" s="15">
        <v>24.7</v>
      </c>
      <c r="D16" s="218">
        <v>35.4</v>
      </c>
      <c r="E16" s="14">
        <v>33.6</v>
      </c>
      <c r="F16" s="15">
        <v>32.4</v>
      </c>
      <c r="G16" s="14">
        <v>30.5</v>
      </c>
      <c r="H16" s="13">
        <v>25.6</v>
      </c>
      <c r="J16" s="103"/>
      <c r="K16" s="103"/>
    </row>
    <row r="17" spans="1:21" x14ac:dyDescent="0.25">
      <c r="B17" s="12" t="s">
        <v>4</v>
      </c>
      <c r="C17" s="11">
        <v>9.6999999999999993</v>
      </c>
      <c r="D17" s="10">
        <v>5</v>
      </c>
      <c r="E17" s="10">
        <v>4</v>
      </c>
      <c r="F17" s="11">
        <v>16.5</v>
      </c>
      <c r="G17" s="10">
        <v>2.1</v>
      </c>
      <c r="H17" s="9">
        <v>2</v>
      </c>
    </row>
    <row r="18" spans="1:21" s="2" customFormat="1" x14ac:dyDescent="0.25">
      <c r="A18" s="158"/>
      <c r="B18" s="77" t="s">
        <v>3</v>
      </c>
      <c r="C18" s="58">
        <v>10</v>
      </c>
      <c r="D18" s="60">
        <v>13</v>
      </c>
      <c r="E18" s="65">
        <v>9</v>
      </c>
      <c r="F18" s="58">
        <v>16</v>
      </c>
      <c r="G18" s="60">
        <v>13</v>
      </c>
      <c r="H18" s="224" t="s">
        <v>171</v>
      </c>
    </row>
    <row r="19" spans="1:21" x14ac:dyDescent="0.25">
      <c r="B19" s="6" t="s">
        <v>2</v>
      </c>
      <c r="C19" s="305" t="s">
        <v>148</v>
      </c>
      <c r="D19" s="306"/>
      <c r="E19" s="307"/>
      <c r="F19" s="334" t="s">
        <v>257</v>
      </c>
      <c r="G19" s="351"/>
      <c r="H19" s="308"/>
    </row>
    <row r="20" spans="1:21" s="2" customFormat="1" ht="15.75" thickBot="1" x14ac:dyDescent="0.3">
      <c r="A20" s="158"/>
      <c r="B20" s="3" t="s">
        <v>1</v>
      </c>
      <c r="C20" s="285" t="s">
        <v>22</v>
      </c>
      <c r="D20" s="286"/>
      <c r="E20" s="287"/>
      <c r="F20" s="285" t="s">
        <v>22</v>
      </c>
      <c r="G20" s="286"/>
      <c r="H20" s="288"/>
    </row>
    <row r="21" spans="1:21" x14ac:dyDescent="0.25">
      <c r="B21" s="162" t="s">
        <v>127</v>
      </c>
      <c r="C21" s="163"/>
      <c r="D21" s="163"/>
      <c r="E21" s="163"/>
      <c r="F21" s="163"/>
      <c r="G21" s="163"/>
      <c r="H21" s="164"/>
    </row>
    <row r="22" spans="1:21" x14ac:dyDescent="0.25">
      <c r="B22" s="165" t="s">
        <v>183</v>
      </c>
      <c r="C22" s="166" t="s">
        <v>231</v>
      </c>
      <c r="D22" s="166"/>
      <c r="E22" s="166"/>
      <c r="F22" s="166"/>
      <c r="G22" s="166"/>
      <c r="H22" s="167"/>
    </row>
    <row r="23" spans="1:21" x14ac:dyDescent="0.25">
      <c r="B23" s="165" t="s">
        <v>184</v>
      </c>
      <c r="C23" s="166" t="s">
        <v>232</v>
      </c>
      <c r="D23" s="166"/>
      <c r="E23" s="166"/>
      <c r="F23" s="166"/>
      <c r="G23" s="166"/>
      <c r="H23" s="167"/>
    </row>
    <row r="24" spans="1:21" x14ac:dyDescent="0.25">
      <c r="B24" s="165" t="s">
        <v>185</v>
      </c>
      <c r="C24" s="166" t="s">
        <v>258</v>
      </c>
      <c r="D24" s="166"/>
      <c r="E24" s="166"/>
      <c r="F24" s="166"/>
      <c r="G24" s="166"/>
      <c r="H24" s="167"/>
    </row>
    <row r="25" spans="1:21" x14ac:dyDescent="0.25">
      <c r="B25" s="165"/>
      <c r="C25" s="166"/>
      <c r="D25" s="166"/>
      <c r="E25" s="166"/>
      <c r="F25" s="166"/>
      <c r="G25" s="166"/>
      <c r="H25" s="167"/>
    </row>
    <row r="26" spans="1:21" x14ac:dyDescent="0.25">
      <c r="B26" s="168" t="s">
        <v>186</v>
      </c>
      <c r="C26" s="166" t="s">
        <v>196</v>
      </c>
      <c r="D26" s="166"/>
      <c r="E26" s="166"/>
      <c r="F26" s="166"/>
      <c r="G26" s="166"/>
      <c r="H26" s="167"/>
    </row>
    <row r="27" spans="1:21" x14ac:dyDescent="0.25">
      <c r="B27" s="168" t="s">
        <v>187</v>
      </c>
      <c r="C27" s="166"/>
      <c r="D27" s="166"/>
      <c r="E27" s="166"/>
      <c r="F27" s="166"/>
      <c r="G27" s="166"/>
      <c r="H27" s="167"/>
    </row>
    <row r="28" spans="1:21" ht="15.75" thickBot="1" x14ac:dyDescent="0.3">
      <c r="B28" s="169"/>
      <c r="C28" s="170"/>
      <c r="D28" s="170"/>
      <c r="E28" s="170"/>
      <c r="F28" s="170"/>
      <c r="G28" s="170"/>
      <c r="H28" s="171"/>
    </row>
    <row r="31" spans="1:21" ht="15.75" thickBot="1" x14ac:dyDescent="0.3"/>
    <row r="32" spans="1:21" x14ac:dyDescent="0.25">
      <c r="B32" s="172" t="s">
        <v>128</v>
      </c>
      <c r="C32" s="173"/>
      <c r="D32" s="173"/>
      <c r="E32" s="173"/>
      <c r="F32" s="173"/>
      <c r="G32" s="173"/>
      <c r="H32" s="174"/>
      <c r="U32" s="1" t="s">
        <v>174</v>
      </c>
    </row>
    <row r="33" spans="1:8" x14ac:dyDescent="0.25">
      <c r="B33" s="175"/>
      <c r="C33" s="176"/>
      <c r="D33" s="176"/>
      <c r="E33" s="176"/>
      <c r="F33" s="176"/>
      <c r="G33" s="176"/>
      <c r="H33" s="177"/>
    </row>
    <row r="34" spans="1:8" x14ac:dyDescent="0.25">
      <c r="B34" s="175"/>
      <c r="C34" s="176"/>
      <c r="D34" s="176"/>
      <c r="E34" s="176"/>
      <c r="F34" s="176"/>
      <c r="G34" s="176"/>
      <c r="H34" s="177"/>
    </row>
    <row r="35" spans="1:8" ht="15.75" thickBot="1" x14ac:dyDescent="0.3">
      <c r="B35" s="178"/>
      <c r="C35" s="179"/>
      <c r="D35" s="179"/>
      <c r="E35" s="179"/>
      <c r="F35" s="179"/>
      <c r="G35" s="179"/>
      <c r="H35" s="180"/>
    </row>
    <row r="36" spans="1:8" x14ac:dyDescent="0.25">
      <c r="B36" s="181" t="s">
        <v>129</v>
      </c>
      <c r="C36" s="182"/>
      <c r="D36" s="182"/>
      <c r="E36" s="182"/>
      <c r="F36" s="182"/>
      <c r="G36" s="182"/>
      <c r="H36" s="183"/>
    </row>
    <row r="37" spans="1:8" x14ac:dyDescent="0.25">
      <c r="B37" s="175"/>
      <c r="C37" s="176"/>
      <c r="D37" s="176"/>
      <c r="E37" s="176"/>
      <c r="F37" s="176"/>
      <c r="G37" s="176"/>
      <c r="H37" s="177"/>
    </row>
    <row r="38" spans="1:8" x14ac:dyDescent="0.25">
      <c r="B38" s="175"/>
      <c r="C38" s="176"/>
      <c r="D38" s="176"/>
      <c r="E38" s="176"/>
      <c r="F38" s="176"/>
      <c r="G38" s="176"/>
      <c r="H38" s="177"/>
    </row>
    <row r="39" spans="1:8" ht="15.75" thickBot="1" x14ac:dyDescent="0.3">
      <c r="B39" s="178"/>
      <c r="C39" s="179"/>
      <c r="D39" s="179"/>
      <c r="E39" s="179"/>
      <c r="F39" s="179"/>
      <c r="G39" s="179"/>
      <c r="H39" s="180"/>
    </row>
    <row r="42" spans="1:8" x14ac:dyDescent="0.25">
      <c r="A42"/>
    </row>
    <row r="43" spans="1:8" x14ac:dyDescent="0.25">
      <c r="A43"/>
    </row>
    <row r="44" spans="1:8" x14ac:dyDescent="0.25">
      <c r="A44"/>
    </row>
    <row r="45" spans="1:8" x14ac:dyDescent="0.25">
      <c r="A45"/>
    </row>
    <row r="46" spans="1:8" x14ac:dyDescent="0.25">
      <c r="A46"/>
    </row>
    <row r="47" spans="1:8" x14ac:dyDescent="0.25">
      <c r="A47"/>
    </row>
  </sheetData>
  <mergeCells count="23">
    <mergeCell ref="C10:E10"/>
    <mergeCell ref="C11:E11"/>
    <mergeCell ref="C6:E6"/>
    <mergeCell ref="F6:H6"/>
    <mergeCell ref="C7:D7"/>
    <mergeCell ref="C8:D8"/>
    <mergeCell ref="C9:E9"/>
    <mergeCell ref="F7:H7"/>
    <mergeCell ref="F8:H8"/>
    <mergeCell ref="F9:H9"/>
    <mergeCell ref="F10:H10"/>
    <mergeCell ref="F11:H11"/>
    <mergeCell ref="B2:H2"/>
    <mergeCell ref="C4:E4"/>
    <mergeCell ref="F4:G4"/>
    <mergeCell ref="C5:E5"/>
    <mergeCell ref="F5:G5"/>
    <mergeCell ref="C12:E12"/>
    <mergeCell ref="C19:E19"/>
    <mergeCell ref="F19:H19"/>
    <mergeCell ref="C20:E20"/>
    <mergeCell ref="F20:H20"/>
    <mergeCell ref="F12:H12"/>
  </mergeCell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4" width="16.140625" customWidth="1"/>
    <col min="5" max="8" width="12.7109375" customWidth="1"/>
    <col min="9" max="9" width="14.28515625" customWidth="1"/>
    <col min="11" max="12" width="11.28515625" bestFit="1" customWidth="1"/>
    <col min="13" max="13" width="11" bestFit="1" customWidth="1"/>
    <col min="17" max="19" width="9.140625" customWidth="1"/>
  </cols>
  <sheetData>
    <row r="1" spans="1:13" ht="15.75" thickBot="1" x14ac:dyDescent="0.3"/>
    <row r="2" spans="1:13" ht="19.5" thickBot="1" x14ac:dyDescent="0.35">
      <c r="B2" s="335" t="s">
        <v>175</v>
      </c>
      <c r="C2" s="336"/>
      <c r="D2" s="336"/>
      <c r="E2" s="336"/>
      <c r="F2" s="336"/>
      <c r="G2" s="336"/>
      <c r="H2" s="336"/>
      <c r="I2" s="337"/>
      <c r="K2" s="1" t="s">
        <v>0</v>
      </c>
    </row>
    <row r="3" spans="1:13" ht="15.75" thickBot="1" x14ac:dyDescent="0.3"/>
    <row r="4" spans="1:13" x14ac:dyDescent="0.25">
      <c r="B4" s="25" t="s">
        <v>19</v>
      </c>
      <c r="C4" s="312" t="s">
        <v>272</v>
      </c>
      <c r="D4" s="313"/>
      <c r="E4" s="313"/>
      <c r="F4" s="314" t="s">
        <v>18</v>
      </c>
      <c r="G4" s="315"/>
      <c r="H4" s="369">
        <v>65.7</v>
      </c>
      <c r="I4" s="370"/>
    </row>
    <row r="5" spans="1:13" ht="15.75" thickBot="1" x14ac:dyDescent="0.3">
      <c r="B5" s="24" t="s">
        <v>17</v>
      </c>
      <c r="C5" s="316" t="s">
        <v>116</v>
      </c>
      <c r="D5" s="317"/>
      <c r="E5" s="317"/>
      <c r="F5" s="318" t="s">
        <v>16</v>
      </c>
      <c r="G5" s="319"/>
      <c r="H5" s="360">
        <v>65.900000000000006</v>
      </c>
      <c r="I5" s="361"/>
    </row>
    <row r="6" spans="1:13" ht="15.75" thickBot="1" x14ac:dyDescent="0.3">
      <c r="B6" s="23" t="s">
        <v>15</v>
      </c>
      <c r="C6" s="320" t="s">
        <v>14</v>
      </c>
      <c r="D6" s="321"/>
      <c r="E6" s="322"/>
      <c r="F6" s="338" t="s">
        <v>13</v>
      </c>
      <c r="G6" s="352"/>
      <c r="H6" s="352"/>
      <c r="I6" s="339"/>
    </row>
    <row r="7" spans="1:13" x14ac:dyDescent="0.25">
      <c r="B7" s="12" t="s">
        <v>4</v>
      </c>
      <c r="C7" s="22">
        <v>47.5</v>
      </c>
      <c r="D7" s="258">
        <v>16.2</v>
      </c>
      <c r="E7" s="261">
        <v>2</v>
      </c>
      <c r="F7" s="22">
        <v>62.8</v>
      </c>
      <c r="G7" s="263">
        <v>1.1000000000000001</v>
      </c>
      <c r="H7" s="327">
        <v>2</v>
      </c>
      <c r="I7" s="328"/>
    </row>
    <row r="8" spans="1:13" ht="15" customHeight="1" thickBot="1" x14ac:dyDescent="0.3">
      <c r="B8" s="8" t="s">
        <v>12</v>
      </c>
      <c r="C8" s="7" t="s">
        <v>10</v>
      </c>
      <c r="D8" s="259" t="s">
        <v>11</v>
      </c>
      <c r="E8" s="256" t="s">
        <v>11</v>
      </c>
      <c r="F8" s="7" t="s">
        <v>11</v>
      </c>
      <c r="G8" s="255" t="s">
        <v>10</v>
      </c>
      <c r="H8" s="329" t="s">
        <v>11</v>
      </c>
      <c r="I8" s="330"/>
    </row>
    <row r="9" spans="1:13" x14ac:dyDescent="0.25">
      <c r="B9" s="12" t="s">
        <v>4</v>
      </c>
      <c r="C9" s="327">
        <v>63.7</v>
      </c>
      <c r="D9" s="331"/>
      <c r="E9" s="261">
        <v>2</v>
      </c>
      <c r="F9" s="327">
        <v>63.9</v>
      </c>
      <c r="G9" s="347"/>
      <c r="H9" s="327">
        <v>2</v>
      </c>
      <c r="I9" s="328"/>
    </row>
    <row r="10" spans="1:13" ht="15.75" thickBot="1" x14ac:dyDescent="0.3">
      <c r="B10" s="8" t="s">
        <v>9</v>
      </c>
      <c r="C10" s="329" t="s">
        <v>136</v>
      </c>
      <c r="D10" s="332"/>
      <c r="E10" s="256" t="s">
        <v>135</v>
      </c>
      <c r="F10" s="329" t="s">
        <v>136</v>
      </c>
      <c r="G10" s="348"/>
      <c r="H10" s="329" t="s">
        <v>135</v>
      </c>
      <c r="I10" s="330"/>
    </row>
    <row r="11" spans="1:13" x14ac:dyDescent="0.25">
      <c r="B11" s="12" t="s">
        <v>4</v>
      </c>
      <c r="C11" s="327">
        <v>16.3</v>
      </c>
      <c r="D11" s="343"/>
      <c r="E11" s="21">
        <v>49.4</v>
      </c>
      <c r="F11" s="327">
        <v>41.7</v>
      </c>
      <c r="G11" s="343"/>
      <c r="H11" s="356">
        <v>24.2</v>
      </c>
      <c r="I11" s="328"/>
    </row>
    <row r="12" spans="1:13" ht="15.75" thickBot="1" x14ac:dyDescent="0.3">
      <c r="B12" s="16" t="s">
        <v>8</v>
      </c>
      <c r="C12" s="329" t="s">
        <v>130</v>
      </c>
      <c r="D12" s="344"/>
      <c r="E12" s="5" t="s">
        <v>7</v>
      </c>
      <c r="F12" s="329" t="s">
        <v>130</v>
      </c>
      <c r="G12" s="344"/>
      <c r="H12" s="357" t="s">
        <v>7</v>
      </c>
      <c r="I12" s="330"/>
    </row>
    <row r="13" spans="1:13" x14ac:dyDescent="0.25">
      <c r="B13" s="12" t="s">
        <v>4</v>
      </c>
      <c r="C13" s="22">
        <v>27.2</v>
      </c>
      <c r="D13" s="261">
        <v>26.6</v>
      </c>
      <c r="E13" s="21">
        <v>5.5</v>
      </c>
      <c r="F13" s="327">
        <v>58.4</v>
      </c>
      <c r="G13" s="343"/>
      <c r="H13" s="21">
        <v>4.7</v>
      </c>
      <c r="I13" s="257">
        <v>2.9</v>
      </c>
    </row>
    <row r="14" spans="1:13" x14ac:dyDescent="0.25">
      <c r="B14" s="8" t="s">
        <v>6</v>
      </c>
      <c r="C14" s="7">
        <v>173</v>
      </c>
      <c r="D14" s="256">
        <v>253</v>
      </c>
      <c r="E14" s="5">
        <v>213</v>
      </c>
      <c r="F14" s="305">
        <v>307</v>
      </c>
      <c r="G14" s="307"/>
      <c r="H14" s="5">
        <v>268</v>
      </c>
      <c r="I14" s="4">
        <v>258</v>
      </c>
    </row>
    <row r="15" spans="1:13" s="2" customFormat="1" x14ac:dyDescent="0.25">
      <c r="A15" s="158"/>
      <c r="B15" s="70" t="s">
        <v>21</v>
      </c>
      <c r="C15" s="63" t="s">
        <v>273</v>
      </c>
      <c r="D15" s="265" t="s">
        <v>71</v>
      </c>
      <c r="E15" s="60" t="s">
        <v>71</v>
      </c>
      <c r="F15" s="340" t="s">
        <v>278</v>
      </c>
      <c r="G15" s="368"/>
      <c r="H15" s="65" t="s">
        <v>277</v>
      </c>
      <c r="I15" s="62" t="s">
        <v>142</v>
      </c>
      <c r="K15"/>
      <c r="L15"/>
      <c r="M15" s="79"/>
    </row>
    <row r="16" spans="1:13" ht="15.75" thickBot="1" x14ac:dyDescent="0.3">
      <c r="B16" s="16" t="s">
        <v>5</v>
      </c>
      <c r="C16" s="15">
        <v>30.9</v>
      </c>
      <c r="D16" s="262">
        <v>35.4</v>
      </c>
      <c r="E16" s="14">
        <v>30.6</v>
      </c>
      <c r="F16" s="329">
        <v>30.4</v>
      </c>
      <c r="G16" s="344"/>
      <c r="H16" s="14">
        <v>33.200000000000003</v>
      </c>
      <c r="I16" s="13">
        <v>32.299999999999997</v>
      </c>
      <c r="K16" s="103"/>
      <c r="L16" s="103"/>
    </row>
    <row r="17" spans="1:9" x14ac:dyDescent="0.25">
      <c r="B17" s="12" t="s">
        <v>4</v>
      </c>
      <c r="C17" s="11">
        <v>24.5</v>
      </c>
      <c r="D17" s="10">
        <v>11.8</v>
      </c>
      <c r="E17" s="10">
        <v>11.4</v>
      </c>
      <c r="F17" s="11">
        <v>23.2</v>
      </c>
      <c r="G17" s="10">
        <v>17.5</v>
      </c>
      <c r="H17" s="105">
        <v>17</v>
      </c>
      <c r="I17" s="9">
        <v>7.2</v>
      </c>
    </row>
    <row r="18" spans="1:9" s="2" customFormat="1" x14ac:dyDescent="0.25">
      <c r="A18" s="158"/>
      <c r="B18" s="77" t="s">
        <v>3</v>
      </c>
      <c r="C18" s="58">
        <v>13</v>
      </c>
      <c r="D18" s="60">
        <v>17</v>
      </c>
      <c r="E18" s="65">
        <v>9</v>
      </c>
      <c r="F18" s="58">
        <v>17</v>
      </c>
      <c r="G18" s="60">
        <v>19</v>
      </c>
      <c r="H18" s="143">
        <v>22</v>
      </c>
      <c r="I18" s="104">
        <v>18</v>
      </c>
    </row>
    <row r="19" spans="1:9" x14ac:dyDescent="0.25">
      <c r="B19" s="6" t="s">
        <v>2</v>
      </c>
      <c r="C19" s="305" t="s">
        <v>274</v>
      </c>
      <c r="D19" s="306"/>
      <c r="E19" s="307"/>
      <c r="F19" s="334" t="s">
        <v>286</v>
      </c>
      <c r="G19" s="351"/>
      <c r="H19" s="351"/>
      <c r="I19" s="308"/>
    </row>
    <row r="20" spans="1:9" s="2" customFormat="1" ht="15.75" thickBot="1" x14ac:dyDescent="0.3">
      <c r="A20" s="158"/>
      <c r="B20" s="3" t="s">
        <v>1</v>
      </c>
      <c r="C20" s="285" t="s">
        <v>22</v>
      </c>
      <c r="D20" s="286"/>
      <c r="E20" s="287"/>
      <c r="F20" s="285" t="s">
        <v>22</v>
      </c>
      <c r="G20" s="286"/>
      <c r="H20" s="286"/>
      <c r="I20" s="288"/>
    </row>
    <row r="21" spans="1:9" x14ac:dyDescent="0.25">
      <c r="B21" s="162" t="s">
        <v>127</v>
      </c>
      <c r="C21" s="163"/>
      <c r="D21" s="163"/>
      <c r="E21" s="163"/>
      <c r="F21" s="163"/>
      <c r="G21" s="163"/>
      <c r="H21" s="163"/>
      <c r="I21" s="164"/>
    </row>
    <row r="22" spans="1:9" x14ac:dyDescent="0.25">
      <c r="B22" s="165" t="s">
        <v>183</v>
      </c>
      <c r="C22" s="166" t="s">
        <v>275</v>
      </c>
      <c r="D22" s="166"/>
      <c r="E22" s="166"/>
      <c r="F22" s="166"/>
      <c r="G22" s="166"/>
      <c r="H22" s="166"/>
      <c r="I22" s="167"/>
    </row>
    <row r="23" spans="1:9" x14ac:dyDescent="0.25">
      <c r="B23" s="165" t="s">
        <v>184</v>
      </c>
      <c r="C23" s="166" t="s">
        <v>280</v>
      </c>
      <c r="D23" s="166"/>
      <c r="E23" s="166"/>
      <c r="F23" s="166"/>
      <c r="G23" s="166"/>
      <c r="H23" s="166"/>
      <c r="I23" s="167"/>
    </row>
    <row r="24" spans="1:9" x14ac:dyDescent="0.25">
      <c r="B24" s="165" t="s">
        <v>185</v>
      </c>
      <c r="C24" s="166" t="s">
        <v>287</v>
      </c>
      <c r="D24" s="166"/>
      <c r="E24" s="166"/>
      <c r="F24" s="166"/>
      <c r="G24" s="166"/>
      <c r="H24" s="166"/>
      <c r="I24" s="167"/>
    </row>
    <row r="25" spans="1:9" x14ac:dyDescent="0.25">
      <c r="B25" s="165"/>
      <c r="C25" s="166" t="s">
        <v>283</v>
      </c>
      <c r="D25" s="166"/>
      <c r="E25" s="166"/>
      <c r="F25" s="166"/>
      <c r="G25" s="166"/>
      <c r="H25" s="166"/>
      <c r="I25" s="167"/>
    </row>
    <row r="26" spans="1:9" x14ac:dyDescent="0.25">
      <c r="B26" s="168" t="s">
        <v>186</v>
      </c>
      <c r="C26" s="166" t="s">
        <v>285</v>
      </c>
      <c r="D26" s="166"/>
      <c r="E26" s="166"/>
      <c r="F26" s="166"/>
      <c r="G26" s="166"/>
      <c r="H26" s="166"/>
      <c r="I26" s="167"/>
    </row>
    <row r="27" spans="1:9" x14ac:dyDescent="0.25">
      <c r="B27" s="168" t="s">
        <v>187</v>
      </c>
      <c r="C27" s="166"/>
      <c r="D27" s="166"/>
      <c r="E27" s="166"/>
      <c r="F27" s="166"/>
      <c r="G27" s="166"/>
      <c r="H27" s="166"/>
      <c r="I27" s="167"/>
    </row>
    <row r="28" spans="1:9" ht="15.75" thickBot="1" x14ac:dyDescent="0.3">
      <c r="B28" s="270"/>
      <c r="C28" s="170"/>
      <c r="D28" s="170"/>
      <c r="E28" s="170"/>
      <c r="F28" s="170"/>
      <c r="G28" s="170"/>
      <c r="H28" s="170"/>
      <c r="I28" s="171"/>
    </row>
    <row r="29" spans="1:9" x14ac:dyDescent="0.25">
      <c r="B29" s="271"/>
    </row>
    <row r="31" spans="1:9" ht="15.75" thickBot="1" x14ac:dyDescent="0.3"/>
    <row r="32" spans="1:9" x14ac:dyDescent="0.25">
      <c r="B32" s="172" t="s">
        <v>128</v>
      </c>
      <c r="C32" s="173"/>
      <c r="D32" s="173"/>
      <c r="E32" s="173"/>
      <c r="F32" s="173"/>
      <c r="G32" s="173"/>
      <c r="H32" s="173"/>
      <c r="I32" s="174"/>
    </row>
    <row r="33" spans="1:9" x14ac:dyDescent="0.25">
      <c r="B33" s="175"/>
      <c r="C33" s="176"/>
      <c r="D33" s="176"/>
      <c r="E33" s="176"/>
      <c r="F33" s="176"/>
      <c r="G33" s="176"/>
      <c r="H33" s="176"/>
      <c r="I33" s="177"/>
    </row>
    <row r="34" spans="1:9" x14ac:dyDescent="0.25">
      <c r="B34" s="274"/>
      <c r="C34" s="176"/>
      <c r="D34" s="176"/>
      <c r="E34" s="176"/>
      <c r="F34" s="176"/>
      <c r="G34" s="176"/>
      <c r="H34" s="176"/>
      <c r="I34" s="177"/>
    </row>
    <row r="35" spans="1:9" ht="15.75" thickBot="1" x14ac:dyDescent="0.3">
      <c r="B35" s="178"/>
      <c r="C35" s="179"/>
      <c r="D35" s="179"/>
      <c r="E35" s="179"/>
      <c r="F35" s="179"/>
      <c r="G35" s="179"/>
      <c r="H35" s="179"/>
      <c r="I35" s="180"/>
    </row>
    <row r="36" spans="1:9" x14ac:dyDescent="0.25">
      <c r="B36" s="181" t="s">
        <v>129</v>
      </c>
      <c r="C36" s="182"/>
      <c r="D36" s="182"/>
      <c r="E36" s="182"/>
      <c r="F36" s="182"/>
      <c r="G36" s="182"/>
      <c r="H36" s="182"/>
      <c r="I36" s="183"/>
    </row>
    <row r="37" spans="1:9" x14ac:dyDescent="0.25">
      <c r="B37" s="175"/>
      <c r="C37" s="176"/>
      <c r="D37" s="176"/>
      <c r="E37" s="176"/>
      <c r="F37" s="176"/>
      <c r="G37" s="176"/>
      <c r="H37" s="176"/>
      <c r="I37" s="177"/>
    </row>
    <row r="38" spans="1:9" x14ac:dyDescent="0.25">
      <c r="B38" s="175"/>
      <c r="C38" s="176"/>
      <c r="D38" s="176"/>
      <c r="E38" s="176"/>
      <c r="F38" s="176"/>
      <c r="G38" s="176"/>
      <c r="H38" s="176"/>
      <c r="I38" s="177"/>
    </row>
    <row r="39" spans="1:9" ht="15.75" thickBot="1" x14ac:dyDescent="0.3">
      <c r="B39" s="178"/>
      <c r="C39" s="179"/>
      <c r="D39" s="179"/>
      <c r="E39" s="179"/>
      <c r="F39" s="179"/>
      <c r="G39" s="179"/>
      <c r="H39" s="179"/>
      <c r="I39" s="180"/>
    </row>
    <row r="41" spans="1:9" x14ac:dyDescent="0.25">
      <c r="B41" s="2"/>
    </row>
    <row r="43" spans="1:9" x14ac:dyDescent="0.25">
      <c r="A43"/>
    </row>
    <row r="44" spans="1:9" x14ac:dyDescent="0.25">
      <c r="A44"/>
    </row>
    <row r="45" spans="1:9" x14ac:dyDescent="0.25">
      <c r="A45"/>
    </row>
    <row r="46" spans="1:9" x14ac:dyDescent="0.25">
      <c r="A46"/>
    </row>
    <row r="47" spans="1:9" x14ac:dyDescent="0.25">
      <c r="A47"/>
    </row>
    <row r="48" spans="1:9" x14ac:dyDescent="0.25">
      <c r="A48"/>
    </row>
    <row r="49" spans="1:1" x14ac:dyDescent="0.25">
      <c r="A49"/>
    </row>
    <row r="50" spans="1:1" x14ac:dyDescent="0.25">
      <c r="A50"/>
    </row>
  </sheetData>
  <mergeCells count="31">
    <mergeCell ref="F19:I19"/>
    <mergeCell ref="B2:I2"/>
    <mergeCell ref="C4:E4"/>
    <mergeCell ref="F4:G4"/>
    <mergeCell ref="C5:E5"/>
    <mergeCell ref="F5:G5"/>
    <mergeCell ref="C6:E6"/>
    <mergeCell ref="F6:I6"/>
    <mergeCell ref="H4:I4"/>
    <mergeCell ref="H5:I5"/>
    <mergeCell ref="H12:I12"/>
    <mergeCell ref="C20:E20"/>
    <mergeCell ref="F20:I20"/>
    <mergeCell ref="F9:G9"/>
    <mergeCell ref="F10:G10"/>
    <mergeCell ref="F11:G11"/>
    <mergeCell ref="F12:G12"/>
    <mergeCell ref="F13:G13"/>
    <mergeCell ref="F14:G14"/>
    <mergeCell ref="F15:G15"/>
    <mergeCell ref="F16:G16"/>
    <mergeCell ref="C9:D9"/>
    <mergeCell ref="C10:D10"/>
    <mergeCell ref="C11:D11"/>
    <mergeCell ref="C12:D12"/>
    <mergeCell ref="C19:E19"/>
    <mergeCell ref="H7:I7"/>
    <mergeCell ref="H8:I8"/>
    <mergeCell ref="H9:I9"/>
    <mergeCell ref="H10:I10"/>
    <mergeCell ref="H11:I11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5" width="12.7109375" customWidth="1"/>
    <col min="6" max="6" width="17.7109375" bestFit="1" customWidth="1"/>
    <col min="7" max="7" width="17.7109375" customWidth="1"/>
    <col min="8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0" ht="15.75" thickBot="1" x14ac:dyDescent="0.3"/>
    <row r="2" spans="1:20" ht="19.5" thickBot="1" x14ac:dyDescent="0.35">
      <c r="B2" s="335" t="s">
        <v>175</v>
      </c>
      <c r="C2" s="336"/>
      <c r="D2" s="336"/>
      <c r="E2" s="336"/>
      <c r="F2" s="336"/>
      <c r="G2" s="336"/>
      <c r="H2" s="337"/>
      <c r="J2" s="1" t="s">
        <v>0</v>
      </c>
      <c r="T2" s="1" t="s">
        <v>173</v>
      </c>
    </row>
    <row r="3" spans="1:20" ht="15.75" thickBot="1" x14ac:dyDescent="0.3"/>
    <row r="4" spans="1:20" x14ac:dyDescent="0.25">
      <c r="B4" s="25" t="s">
        <v>19</v>
      </c>
      <c r="C4" s="312">
        <v>2476</v>
      </c>
      <c r="D4" s="313"/>
      <c r="E4" s="313"/>
      <c r="F4" s="210" t="s">
        <v>18</v>
      </c>
      <c r="G4" s="371">
        <v>21.8</v>
      </c>
      <c r="H4" s="372"/>
    </row>
    <row r="5" spans="1:20" ht="15.75" thickBot="1" x14ac:dyDescent="0.3">
      <c r="B5" s="24" t="s">
        <v>17</v>
      </c>
      <c r="C5" s="316" t="s">
        <v>116</v>
      </c>
      <c r="D5" s="317"/>
      <c r="E5" s="317"/>
      <c r="F5" s="211" t="s">
        <v>16</v>
      </c>
      <c r="G5" s="373">
        <v>22</v>
      </c>
      <c r="H5" s="361"/>
    </row>
    <row r="6" spans="1:20" ht="15.75" thickBot="1" x14ac:dyDescent="0.3">
      <c r="B6" s="23" t="s">
        <v>15</v>
      </c>
      <c r="C6" s="320" t="s">
        <v>14</v>
      </c>
      <c r="D6" s="321"/>
      <c r="E6" s="322"/>
      <c r="F6" s="338" t="s">
        <v>13</v>
      </c>
      <c r="G6" s="352"/>
      <c r="H6" s="339"/>
    </row>
    <row r="7" spans="1:20" x14ac:dyDescent="0.25">
      <c r="B7" s="12" t="s">
        <v>4</v>
      </c>
      <c r="C7" s="327">
        <v>21.8</v>
      </c>
      <c r="D7" s="347"/>
      <c r="E7" s="331"/>
      <c r="F7" s="327">
        <v>16.2</v>
      </c>
      <c r="G7" s="343"/>
      <c r="H7" s="20">
        <v>5.8</v>
      </c>
    </row>
    <row r="8" spans="1:20" ht="15" customHeight="1" thickBot="1" x14ac:dyDescent="0.3">
      <c r="B8" s="8" t="s">
        <v>12</v>
      </c>
      <c r="C8" s="329" t="s">
        <v>10</v>
      </c>
      <c r="D8" s="348"/>
      <c r="E8" s="332"/>
      <c r="F8" s="329" t="s">
        <v>10</v>
      </c>
      <c r="G8" s="344"/>
      <c r="H8" s="4" t="s">
        <v>11</v>
      </c>
    </row>
    <row r="9" spans="1:20" x14ac:dyDescent="0.25">
      <c r="B9" s="12" t="s">
        <v>4</v>
      </c>
      <c r="C9" s="327">
        <v>21.8</v>
      </c>
      <c r="D9" s="347"/>
      <c r="E9" s="331"/>
      <c r="F9" s="327">
        <v>22</v>
      </c>
      <c r="G9" s="347"/>
      <c r="H9" s="328"/>
    </row>
    <row r="10" spans="1:20" ht="15.75" thickBot="1" x14ac:dyDescent="0.3">
      <c r="B10" s="8" t="s">
        <v>9</v>
      </c>
      <c r="C10" s="329" t="s">
        <v>136</v>
      </c>
      <c r="D10" s="348"/>
      <c r="E10" s="332"/>
      <c r="F10" s="329" t="s">
        <v>136</v>
      </c>
      <c r="G10" s="348"/>
      <c r="H10" s="330"/>
    </row>
    <row r="11" spans="1:20" x14ac:dyDescent="0.25">
      <c r="B11" s="12" t="s">
        <v>4</v>
      </c>
      <c r="C11" s="327">
        <v>21.8</v>
      </c>
      <c r="D11" s="347"/>
      <c r="E11" s="331"/>
      <c r="F11" s="327">
        <v>22</v>
      </c>
      <c r="G11" s="347"/>
      <c r="H11" s="328"/>
    </row>
    <row r="12" spans="1:20" ht="15.75" thickBot="1" x14ac:dyDescent="0.3">
      <c r="B12" s="16" t="s">
        <v>8</v>
      </c>
      <c r="C12" s="329" t="s">
        <v>7</v>
      </c>
      <c r="D12" s="348"/>
      <c r="E12" s="332"/>
      <c r="F12" s="329" t="s">
        <v>7</v>
      </c>
      <c r="G12" s="348"/>
      <c r="H12" s="330"/>
    </row>
    <row r="13" spans="1:20" x14ac:dyDescent="0.25">
      <c r="B13" s="12" t="s">
        <v>4</v>
      </c>
      <c r="C13" s="22">
        <v>16.100000000000001</v>
      </c>
      <c r="D13" s="151">
        <v>2.2999999999999998</v>
      </c>
      <c r="E13" s="21">
        <v>2.2999999999999998</v>
      </c>
      <c r="F13" s="327">
        <v>21.5</v>
      </c>
      <c r="G13" s="343"/>
      <c r="H13" s="20">
        <v>0.5</v>
      </c>
    </row>
    <row r="14" spans="1:20" x14ac:dyDescent="0.25">
      <c r="B14" s="8" t="s">
        <v>6</v>
      </c>
      <c r="C14" s="7">
        <v>207</v>
      </c>
      <c r="D14" s="150">
        <v>127</v>
      </c>
      <c r="E14" s="5">
        <v>167</v>
      </c>
      <c r="F14" s="305">
        <v>213</v>
      </c>
      <c r="G14" s="307"/>
      <c r="H14" s="4">
        <v>173</v>
      </c>
    </row>
    <row r="15" spans="1:20" s="2" customFormat="1" x14ac:dyDescent="0.25">
      <c r="A15" s="158"/>
      <c r="B15" s="70" t="s">
        <v>21</v>
      </c>
      <c r="C15" s="63" t="s">
        <v>83</v>
      </c>
      <c r="D15" s="156" t="s">
        <v>83</v>
      </c>
      <c r="E15" s="60" t="s">
        <v>83</v>
      </c>
      <c r="F15" s="340" t="s">
        <v>71</v>
      </c>
      <c r="G15" s="368"/>
      <c r="H15" s="104" t="s">
        <v>71</v>
      </c>
      <c r="J15"/>
      <c r="K15"/>
      <c r="L15" s="79"/>
    </row>
    <row r="16" spans="1:20" ht="15.75" thickBot="1" x14ac:dyDescent="0.3">
      <c r="B16" s="16" t="s">
        <v>5</v>
      </c>
      <c r="C16" s="15">
        <v>20.5</v>
      </c>
      <c r="D16" s="152">
        <v>18.600000000000001</v>
      </c>
      <c r="E16" s="14">
        <v>18.899999999999999</v>
      </c>
      <c r="F16" s="329" t="s">
        <v>234</v>
      </c>
      <c r="G16" s="344"/>
      <c r="H16" s="223">
        <v>29</v>
      </c>
      <c r="J16" s="103"/>
      <c r="K16" s="103"/>
    </row>
    <row r="17" spans="1:20" x14ac:dyDescent="0.25">
      <c r="B17" s="12" t="s">
        <v>4</v>
      </c>
      <c r="C17" s="11">
        <v>8.4</v>
      </c>
      <c r="D17" s="10">
        <v>4.2</v>
      </c>
      <c r="E17" s="10">
        <v>3.7</v>
      </c>
      <c r="F17" s="11">
        <v>11.6</v>
      </c>
      <c r="G17" s="114">
        <v>7.5</v>
      </c>
      <c r="H17" s="9">
        <v>1.5</v>
      </c>
    </row>
    <row r="18" spans="1:20" s="2" customFormat="1" x14ac:dyDescent="0.25">
      <c r="A18" s="158"/>
      <c r="B18" s="77" t="s">
        <v>3</v>
      </c>
      <c r="C18" s="58">
        <v>8</v>
      </c>
      <c r="D18" s="60">
        <v>7</v>
      </c>
      <c r="E18" s="65">
        <v>5</v>
      </c>
      <c r="F18" s="58">
        <v>8</v>
      </c>
      <c r="G18" s="238">
        <v>11</v>
      </c>
      <c r="H18" s="239">
        <v>12</v>
      </c>
    </row>
    <row r="19" spans="1:20" x14ac:dyDescent="0.25">
      <c r="B19" s="6" t="s">
        <v>2</v>
      </c>
      <c r="C19" s="305" t="s">
        <v>259</v>
      </c>
      <c r="D19" s="306"/>
      <c r="E19" s="307"/>
      <c r="F19" s="334" t="s">
        <v>236</v>
      </c>
      <c r="G19" s="351"/>
      <c r="H19" s="308"/>
    </row>
    <row r="20" spans="1:20" s="2" customFormat="1" ht="15.75" thickBot="1" x14ac:dyDescent="0.3">
      <c r="A20" s="158"/>
      <c r="B20" s="3" t="s">
        <v>1</v>
      </c>
      <c r="C20" s="285" t="s">
        <v>22</v>
      </c>
      <c r="D20" s="286"/>
      <c r="E20" s="287"/>
      <c r="F20" s="285" t="s">
        <v>22</v>
      </c>
      <c r="G20" s="286"/>
      <c r="H20" s="288"/>
    </row>
    <row r="21" spans="1:20" x14ac:dyDescent="0.25">
      <c r="B21" s="162" t="s">
        <v>127</v>
      </c>
      <c r="C21" s="163"/>
      <c r="D21" s="163"/>
      <c r="E21" s="163"/>
      <c r="F21" s="163"/>
      <c r="G21" s="163"/>
      <c r="H21" s="164"/>
    </row>
    <row r="22" spans="1:20" x14ac:dyDescent="0.25">
      <c r="B22" s="165" t="s">
        <v>183</v>
      </c>
      <c r="C22" s="166" t="s">
        <v>233</v>
      </c>
      <c r="D22" s="166"/>
      <c r="E22" s="166"/>
      <c r="F22" s="166"/>
      <c r="G22" s="166"/>
      <c r="H22" s="167"/>
    </row>
    <row r="23" spans="1:20" x14ac:dyDescent="0.25">
      <c r="B23" s="165" t="s">
        <v>184</v>
      </c>
      <c r="C23" s="166" t="s">
        <v>235</v>
      </c>
      <c r="D23" s="166"/>
      <c r="E23" s="166"/>
      <c r="F23" s="166"/>
      <c r="G23" s="166"/>
      <c r="H23" s="167"/>
    </row>
    <row r="24" spans="1:20" x14ac:dyDescent="0.25">
      <c r="B24" s="165" t="s">
        <v>185</v>
      </c>
      <c r="C24" s="166" t="s">
        <v>260</v>
      </c>
      <c r="D24" s="166"/>
      <c r="E24" s="166"/>
      <c r="F24" s="166"/>
      <c r="G24" s="166"/>
      <c r="H24" s="167"/>
    </row>
    <row r="25" spans="1:20" x14ac:dyDescent="0.25">
      <c r="B25" s="165"/>
      <c r="C25" s="166"/>
      <c r="D25" s="166"/>
      <c r="E25" s="166"/>
      <c r="F25" s="166"/>
      <c r="G25" s="166"/>
      <c r="H25" s="167"/>
    </row>
    <row r="26" spans="1:20" x14ac:dyDescent="0.25">
      <c r="B26" s="168" t="s">
        <v>186</v>
      </c>
      <c r="C26" s="166" t="s">
        <v>196</v>
      </c>
      <c r="D26" s="166"/>
      <c r="E26" s="166"/>
      <c r="F26" s="166"/>
      <c r="G26" s="166"/>
      <c r="H26" s="167"/>
    </row>
    <row r="27" spans="1:20" x14ac:dyDescent="0.25">
      <c r="B27" s="168" t="s">
        <v>187</v>
      </c>
      <c r="C27" s="166"/>
      <c r="D27" s="166"/>
      <c r="E27" s="166"/>
      <c r="F27" s="166"/>
      <c r="G27" s="166"/>
      <c r="H27" s="167"/>
    </row>
    <row r="28" spans="1:20" ht="15.75" thickBot="1" x14ac:dyDescent="0.3">
      <c r="B28" s="169"/>
      <c r="C28" s="170"/>
      <c r="D28" s="170"/>
      <c r="E28" s="170"/>
      <c r="F28" s="170"/>
      <c r="G28" s="170"/>
      <c r="H28" s="171"/>
      <c r="T28" s="1" t="s">
        <v>174</v>
      </c>
    </row>
    <row r="29" spans="1:20" x14ac:dyDescent="0.25">
      <c r="B29" t="s">
        <v>122</v>
      </c>
    </row>
    <row r="31" spans="1:20" ht="15.75" thickBot="1" x14ac:dyDescent="0.3"/>
    <row r="32" spans="1:20" x14ac:dyDescent="0.25">
      <c r="B32" s="172" t="s">
        <v>128</v>
      </c>
      <c r="C32" s="173"/>
      <c r="D32" s="173"/>
      <c r="E32" s="173"/>
      <c r="F32" s="173"/>
      <c r="G32" s="173"/>
      <c r="H32" s="174"/>
    </row>
    <row r="33" spans="2:8" x14ac:dyDescent="0.25">
      <c r="B33" s="175"/>
      <c r="C33" s="176"/>
      <c r="D33" s="176"/>
      <c r="E33" s="176"/>
      <c r="F33" s="176"/>
      <c r="G33" s="176"/>
      <c r="H33" s="177"/>
    </row>
    <row r="34" spans="2:8" x14ac:dyDescent="0.25">
      <c r="B34" s="175"/>
      <c r="C34" s="176"/>
      <c r="D34" s="176"/>
      <c r="E34" s="176"/>
      <c r="F34" s="176"/>
      <c r="G34" s="176"/>
      <c r="H34" s="177"/>
    </row>
    <row r="35" spans="2:8" ht="15.75" thickBot="1" x14ac:dyDescent="0.3">
      <c r="B35" s="178"/>
      <c r="C35" s="179"/>
      <c r="D35" s="179"/>
      <c r="E35" s="179"/>
      <c r="F35" s="179"/>
      <c r="G35" s="179"/>
      <c r="H35" s="180"/>
    </row>
    <row r="36" spans="2:8" x14ac:dyDescent="0.25">
      <c r="B36" s="181" t="s">
        <v>129</v>
      </c>
      <c r="C36" s="182"/>
      <c r="D36" s="182"/>
      <c r="E36" s="182"/>
      <c r="F36" s="182"/>
      <c r="G36" s="182"/>
      <c r="H36" s="183"/>
    </row>
    <row r="37" spans="2:8" x14ac:dyDescent="0.25">
      <c r="B37" s="175"/>
      <c r="C37" s="176"/>
      <c r="D37" s="176"/>
      <c r="E37" s="176"/>
      <c r="F37" s="176"/>
      <c r="G37" s="176"/>
      <c r="H37" s="177"/>
    </row>
    <row r="38" spans="2:8" x14ac:dyDescent="0.25">
      <c r="B38" s="175"/>
      <c r="C38" s="176"/>
      <c r="D38" s="176"/>
      <c r="E38" s="176"/>
      <c r="F38" s="176"/>
      <c r="G38" s="176"/>
      <c r="H38" s="177"/>
    </row>
    <row r="39" spans="2:8" ht="15.75" thickBot="1" x14ac:dyDescent="0.3">
      <c r="B39" s="178"/>
      <c r="C39" s="179"/>
      <c r="D39" s="179"/>
      <c r="E39" s="179"/>
      <c r="F39" s="179"/>
      <c r="G39" s="179"/>
      <c r="H39" s="180"/>
    </row>
  </sheetData>
  <mergeCells count="27">
    <mergeCell ref="C7:E7"/>
    <mergeCell ref="C8:E8"/>
    <mergeCell ref="C9:E9"/>
    <mergeCell ref="C10:E10"/>
    <mergeCell ref="C11:E11"/>
    <mergeCell ref="B2:H2"/>
    <mergeCell ref="C4:E4"/>
    <mergeCell ref="C5:E5"/>
    <mergeCell ref="C6:E6"/>
    <mergeCell ref="F6:H6"/>
    <mergeCell ref="C12:E12"/>
    <mergeCell ref="C19:E19"/>
    <mergeCell ref="F19:H19"/>
    <mergeCell ref="C20:E20"/>
    <mergeCell ref="F20:H20"/>
    <mergeCell ref="F13:G13"/>
    <mergeCell ref="F14:G14"/>
    <mergeCell ref="F15:G15"/>
    <mergeCell ref="F16:G16"/>
    <mergeCell ref="F10:H10"/>
    <mergeCell ref="F11:H11"/>
    <mergeCell ref="F12:H12"/>
    <mergeCell ref="G4:H4"/>
    <mergeCell ref="G5:H5"/>
    <mergeCell ref="F7:G7"/>
    <mergeCell ref="F8:G8"/>
    <mergeCell ref="F9:H9"/>
  </mergeCell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zoomScale="80" zoomScaleNormal="80" workbookViewId="0">
      <selection activeCell="B32" sqref="B32"/>
    </sheetView>
  </sheetViews>
  <sheetFormatPr defaultRowHeight="15" x14ac:dyDescent="0.25"/>
  <cols>
    <col min="1" max="1" width="9.140625" style="157"/>
    <col min="2" max="2" width="20.5703125" customWidth="1"/>
    <col min="3" max="5" width="12.7109375" customWidth="1"/>
    <col min="6" max="6" width="17.7109375" bestFit="1" customWidth="1"/>
    <col min="7" max="7" width="17.7109375" customWidth="1"/>
    <col min="8" max="8" width="15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26" ht="15.75" thickBot="1" x14ac:dyDescent="0.3"/>
    <row r="2" spans="1:26" ht="19.5" thickBot="1" x14ac:dyDescent="0.35">
      <c r="B2" s="335" t="s">
        <v>175</v>
      </c>
      <c r="C2" s="336"/>
      <c r="D2" s="336"/>
      <c r="E2" s="336"/>
      <c r="F2" s="336"/>
      <c r="G2" s="336"/>
      <c r="H2" s="337"/>
      <c r="J2" s="1" t="s">
        <v>0</v>
      </c>
      <c r="Z2" s="1" t="s">
        <v>198</v>
      </c>
    </row>
    <row r="3" spans="1:26" ht="15.75" thickBot="1" x14ac:dyDescent="0.3"/>
    <row r="4" spans="1:26" x14ac:dyDescent="0.25">
      <c r="B4" s="25" t="s">
        <v>19</v>
      </c>
      <c r="C4" s="312">
        <v>2535</v>
      </c>
      <c r="D4" s="313"/>
      <c r="E4" s="313"/>
      <c r="F4" s="210" t="s">
        <v>18</v>
      </c>
      <c r="G4" s="231"/>
      <c r="H4" s="153">
        <v>14.9</v>
      </c>
    </row>
    <row r="5" spans="1:26" ht="15.75" thickBot="1" x14ac:dyDescent="0.3">
      <c r="B5" s="24" t="s">
        <v>17</v>
      </c>
      <c r="C5" s="316" t="s">
        <v>116</v>
      </c>
      <c r="D5" s="317"/>
      <c r="E5" s="317"/>
      <c r="F5" s="211" t="s">
        <v>16</v>
      </c>
      <c r="G5" s="232"/>
      <c r="H5" s="154">
        <v>14.8</v>
      </c>
    </row>
    <row r="6" spans="1:26" ht="15.75" thickBot="1" x14ac:dyDescent="0.3">
      <c r="B6" s="23" t="s">
        <v>15</v>
      </c>
      <c r="C6" s="320" t="s">
        <v>14</v>
      </c>
      <c r="D6" s="321"/>
      <c r="E6" s="322"/>
      <c r="F6" s="338" t="s">
        <v>13</v>
      </c>
      <c r="G6" s="352"/>
      <c r="H6" s="339"/>
    </row>
    <row r="7" spans="1:26" x14ac:dyDescent="0.25">
      <c r="B7" s="12" t="s">
        <v>4</v>
      </c>
      <c r="C7" s="22">
        <v>9</v>
      </c>
      <c r="D7" s="41">
        <v>5.6</v>
      </c>
      <c r="E7" s="186">
        <v>0.3</v>
      </c>
      <c r="F7" s="327">
        <v>14.8</v>
      </c>
      <c r="G7" s="347"/>
      <c r="H7" s="328"/>
    </row>
    <row r="8" spans="1:26" ht="15" customHeight="1" thickBot="1" x14ac:dyDescent="0.3">
      <c r="B8" s="8" t="s">
        <v>12</v>
      </c>
      <c r="C8" s="7" t="s">
        <v>10</v>
      </c>
      <c r="D8" s="197" t="s">
        <v>11</v>
      </c>
      <c r="E8" s="185" t="s">
        <v>10</v>
      </c>
      <c r="F8" s="329" t="s">
        <v>10</v>
      </c>
      <c r="G8" s="348"/>
      <c r="H8" s="330"/>
    </row>
    <row r="9" spans="1:26" x14ac:dyDescent="0.25">
      <c r="B9" s="12" t="s">
        <v>4</v>
      </c>
      <c r="C9" s="327">
        <v>14.6</v>
      </c>
      <c r="D9" s="331"/>
      <c r="E9" s="186">
        <v>0.3</v>
      </c>
      <c r="F9" s="327">
        <v>14.8</v>
      </c>
      <c r="G9" s="347"/>
      <c r="H9" s="328"/>
    </row>
    <row r="10" spans="1:26" ht="15.75" thickBot="1" x14ac:dyDescent="0.3">
      <c r="B10" s="8" t="s">
        <v>9</v>
      </c>
      <c r="C10" s="329" t="s">
        <v>135</v>
      </c>
      <c r="D10" s="332"/>
      <c r="E10" s="185" t="s">
        <v>136</v>
      </c>
      <c r="F10" s="329" t="s">
        <v>135</v>
      </c>
      <c r="G10" s="348"/>
      <c r="H10" s="330"/>
    </row>
    <row r="11" spans="1:26" x14ac:dyDescent="0.25">
      <c r="B11" s="12" t="s">
        <v>4</v>
      </c>
      <c r="C11" s="327">
        <v>14.9</v>
      </c>
      <c r="D11" s="347"/>
      <c r="E11" s="331"/>
      <c r="F11" s="327">
        <v>14.8</v>
      </c>
      <c r="G11" s="347"/>
      <c r="H11" s="328"/>
    </row>
    <row r="12" spans="1:26" ht="15.75" thickBot="1" x14ac:dyDescent="0.3">
      <c r="B12" s="16" t="s">
        <v>8</v>
      </c>
      <c r="C12" s="329" t="s">
        <v>7</v>
      </c>
      <c r="D12" s="348"/>
      <c r="E12" s="332"/>
      <c r="F12" s="329" t="s">
        <v>7</v>
      </c>
      <c r="G12" s="348"/>
      <c r="H12" s="330"/>
    </row>
    <row r="13" spans="1:26" x14ac:dyDescent="0.25">
      <c r="B13" s="12" t="s">
        <v>4</v>
      </c>
      <c r="C13" s="22">
        <v>12.8</v>
      </c>
      <c r="D13" s="151">
        <v>1.1000000000000001</v>
      </c>
      <c r="E13" s="21">
        <v>1</v>
      </c>
      <c r="F13" s="374">
        <v>9.4</v>
      </c>
      <c r="G13" s="375"/>
      <c r="H13" s="57">
        <v>5.4</v>
      </c>
    </row>
    <row r="14" spans="1:26" x14ac:dyDescent="0.25">
      <c r="B14" s="8" t="s">
        <v>6</v>
      </c>
      <c r="C14" s="7">
        <v>207</v>
      </c>
      <c r="D14" s="150">
        <v>308</v>
      </c>
      <c r="E14" s="5">
        <v>207</v>
      </c>
      <c r="F14" s="349">
        <v>247</v>
      </c>
      <c r="G14" s="354"/>
      <c r="H14" s="62">
        <v>207</v>
      </c>
    </row>
    <row r="15" spans="1:26" s="2" customFormat="1" x14ac:dyDescent="0.25">
      <c r="A15" s="158"/>
      <c r="B15" s="70" t="s">
        <v>21</v>
      </c>
      <c r="C15" s="63" t="s">
        <v>71</v>
      </c>
      <c r="D15" s="156" t="s">
        <v>118</v>
      </c>
      <c r="E15" s="60" t="s">
        <v>71</v>
      </c>
      <c r="F15" s="340" t="s">
        <v>203</v>
      </c>
      <c r="G15" s="368"/>
      <c r="H15" s="104" t="s">
        <v>71</v>
      </c>
      <c r="J15"/>
      <c r="K15"/>
      <c r="L15" s="79"/>
    </row>
    <row r="16" spans="1:26" ht="15.75" thickBot="1" x14ac:dyDescent="0.3">
      <c r="B16" s="16" t="s">
        <v>5</v>
      </c>
      <c r="C16" s="15">
        <v>25.3</v>
      </c>
      <c r="D16" s="152">
        <v>33.4</v>
      </c>
      <c r="E16" s="14">
        <v>18.399999999999999</v>
      </c>
      <c r="F16" s="324">
        <v>28.2</v>
      </c>
      <c r="G16" s="378"/>
      <c r="H16" s="52">
        <v>21.3</v>
      </c>
      <c r="J16" s="103"/>
      <c r="K16" s="103"/>
    </row>
    <row r="17" spans="1:11" x14ac:dyDescent="0.25">
      <c r="B17" s="12" t="s">
        <v>4</v>
      </c>
      <c r="C17" s="11">
        <v>11.2</v>
      </c>
      <c r="D17" s="10">
        <v>1.5</v>
      </c>
      <c r="E17" s="10">
        <v>1.1000000000000001</v>
      </c>
      <c r="F17" s="233">
        <v>4.9000000000000004</v>
      </c>
      <c r="G17" s="55">
        <v>3.6</v>
      </c>
      <c r="H17" s="57">
        <v>6.4</v>
      </c>
    </row>
    <row r="18" spans="1:11" s="2" customFormat="1" x14ac:dyDescent="0.25">
      <c r="A18" s="158"/>
      <c r="B18" s="77" t="s">
        <v>3</v>
      </c>
      <c r="C18" s="58">
        <v>8</v>
      </c>
      <c r="D18" s="60">
        <v>11</v>
      </c>
      <c r="E18" s="65">
        <v>14</v>
      </c>
      <c r="F18" s="229">
        <v>8</v>
      </c>
      <c r="G18" s="60">
        <v>7</v>
      </c>
      <c r="H18" s="240" t="s">
        <v>237</v>
      </c>
    </row>
    <row r="19" spans="1:11" x14ac:dyDescent="0.25">
      <c r="B19" s="6" t="s">
        <v>2</v>
      </c>
      <c r="C19" s="305" t="s">
        <v>22</v>
      </c>
      <c r="D19" s="306"/>
      <c r="E19" s="307"/>
      <c r="F19" s="376" t="s">
        <v>238</v>
      </c>
      <c r="G19" s="377"/>
      <c r="H19" s="353"/>
    </row>
    <row r="20" spans="1:11" s="2" customFormat="1" ht="15.75" thickBot="1" x14ac:dyDescent="0.3">
      <c r="A20" s="158"/>
      <c r="B20" s="3" t="s">
        <v>1</v>
      </c>
      <c r="C20" s="285" t="s">
        <v>22</v>
      </c>
      <c r="D20" s="286"/>
      <c r="E20" s="287"/>
      <c r="F20" s="285" t="s">
        <v>22</v>
      </c>
      <c r="G20" s="286"/>
      <c r="H20" s="288"/>
    </row>
    <row r="21" spans="1:11" x14ac:dyDescent="0.25">
      <c r="B21" s="162" t="s">
        <v>127</v>
      </c>
      <c r="C21" s="163"/>
      <c r="D21" s="163"/>
      <c r="E21" s="163"/>
      <c r="F21" s="163"/>
      <c r="G21" s="163"/>
      <c r="H21" s="164"/>
    </row>
    <row r="22" spans="1:11" x14ac:dyDescent="0.25">
      <c r="B22" s="165" t="s">
        <v>183</v>
      </c>
      <c r="C22" s="166" t="s">
        <v>239</v>
      </c>
      <c r="D22" s="166"/>
      <c r="E22" s="166"/>
      <c r="F22" s="166"/>
      <c r="G22" s="166"/>
      <c r="H22" s="167"/>
    </row>
    <row r="23" spans="1:11" x14ac:dyDescent="0.25">
      <c r="B23" s="165" t="s">
        <v>184</v>
      </c>
      <c r="C23" s="166" t="s">
        <v>233</v>
      </c>
      <c r="D23" s="166"/>
      <c r="E23" s="166"/>
      <c r="F23" s="166"/>
      <c r="G23" s="166"/>
      <c r="H23" s="167"/>
    </row>
    <row r="24" spans="1:11" x14ac:dyDescent="0.25">
      <c r="B24" s="165" t="s">
        <v>185</v>
      </c>
      <c r="C24" s="166" t="s">
        <v>240</v>
      </c>
      <c r="D24" s="166"/>
      <c r="E24" s="166"/>
      <c r="F24" s="166"/>
      <c r="G24" s="166"/>
      <c r="H24" s="167"/>
    </row>
    <row r="25" spans="1:11" x14ac:dyDescent="0.25">
      <c r="B25" s="165"/>
      <c r="C25" s="166" t="s">
        <v>241</v>
      </c>
      <c r="D25" s="166"/>
      <c r="E25" s="166"/>
      <c r="F25" s="166"/>
      <c r="G25" s="166"/>
      <c r="H25" s="167"/>
      <c r="K25" s="225"/>
    </row>
    <row r="26" spans="1:11" x14ac:dyDescent="0.25">
      <c r="B26" s="168" t="s">
        <v>186</v>
      </c>
      <c r="C26" s="166" t="s">
        <v>242</v>
      </c>
      <c r="D26" s="166"/>
      <c r="E26" s="166"/>
      <c r="F26" s="166"/>
      <c r="G26" s="166"/>
      <c r="H26" s="167"/>
    </row>
    <row r="27" spans="1:11" ht="15.75" thickBot="1" x14ac:dyDescent="0.3">
      <c r="B27" s="169" t="s">
        <v>187</v>
      </c>
      <c r="C27" s="170"/>
      <c r="D27" s="170"/>
      <c r="E27" s="170"/>
      <c r="F27" s="170"/>
      <c r="G27" s="170"/>
      <c r="H27" s="171"/>
    </row>
    <row r="30" spans="1:11" ht="15.75" thickBot="1" x14ac:dyDescent="0.3"/>
    <row r="31" spans="1:11" x14ac:dyDescent="0.25">
      <c r="B31" s="172" t="s">
        <v>128</v>
      </c>
      <c r="C31" s="173"/>
      <c r="D31" s="173"/>
      <c r="E31" s="173"/>
      <c r="F31" s="173"/>
      <c r="G31" s="173"/>
      <c r="H31" s="174"/>
    </row>
    <row r="32" spans="1:11" x14ac:dyDescent="0.25">
      <c r="B32" s="175"/>
      <c r="C32" s="176"/>
      <c r="D32" s="176"/>
      <c r="E32" s="176"/>
      <c r="F32" s="176"/>
      <c r="G32" s="176"/>
      <c r="H32" s="177"/>
    </row>
    <row r="33" spans="1:8" x14ac:dyDescent="0.25">
      <c r="B33" s="175"/>
      <c r="C33" s="176"/>
      <c r="D33" s="176"/>
      <c r="E33" s="176"/>
      <c r="F33" s="176"/>
      <c r="G33" s="176"/>
      <c r="H33" s="177"/>
    </row>
    <row r="34" spans="1:8" ht="15.75" thickBot="1" x14ac:dyDescent="0.3">
      <c r="B34" s="178"/>
      <c r="C34" s="179"/>
      <c r="D34" s="179"/>
      <c r="E34" s="179"/>
      <c r="F34" s="179"/>
      <c r="G34" s="179"/>
      <c r="H34" s="180"/>
    </row>
    <row r="35" spans="1:8" x14ac:dyDescent="0.25">
      <c r="B35" s="181" t="s">
        <v>129</v>
      </c>
      <c r="C35" s="182"/>
      <c r="D35" s="182"/>
      <c r="E35" s="182"/>
      <c r="F35" s="182"/>
      <c r="G35" s="182"/>
      <c r="H35" s="183"/>
    </row>
    <row r="36" spans="1:8" x14ac:dyDescent="0.25">
      <c r="B36" s="175"/>
      <c r="C36" s="176"/>
      <c r="D36" s="176"/>
      <c r="E36" s="176"/>
      <c r="F36" s="176"/>
      <c r="G36" s="176"/>
      <c r="H36" s="177"/>
    </row>
    <row r="37" spans="1:8" x14ac:dyDescent="0.25">
      <c r="B37" s="175"/>
      <c r="C37" s="176"/>
      <c r="D37" s="176"/>
      <c r="E37" s="176"/>
      <c r="F37" s="176"/>
      <c r="G37" s="176"/>
      <c r="H37" s="177"/>
    </row>
    <row r="38" spans="1:8" ht="15.75" thickBot="1" x14ac:dyDescent="0.3">
      <c r="B38" s="178"/>
      <c r="C38" s="179"/>
      <c r="D38" s="179"/>
      <c r="E38" s="179"/>
      <c r="F38" s="179"/>
      <c r="G38" s="179"/>
      <c r="H38" s="180"/>
    </row>
    <row r="40" spans="1:8" x14ac:dyDescent="0.25">
      <c r="A40"/>
    </row>
    <row r="41" spans="1:8" x14ac:dyDescent="0.25">
      <c r="A41"/>
    </row>
    <row r="42" spans="1:8" x14ac:dyDescent="0.25">
      <c r="A42"/>
    </row>
    <row r="43" spans="1:8" x14ac:dyDescent="0.25">
      <c r="A43"/>
    </row>
    <row r="44" spans="1:8" x14ac:dyDescent="0.25">
      <c r="A44"/>
    </row>
    <row r="45" spans="1:8" x14ac:dyDescent="0.25">
      <c r="A45"/>
    </row>
    <row r="46" spans="1:8" x14ac:dyDescent="0.25">
      <c r="A46"/>
    </row>
    <row r="47" spans="1:8" x14ac:dyDescent="0.25">
      <c r="A47"/>
    </row>
  </sheetData>
  <mergeCells count="23">
    <mergeCell ref="C9:D9"/>
    <mergeCell ref="C10:D10"/>
    <mergeCell ref="C11:E11"/>
    <mergeCell ref="C12:E12"/>
    <mergeCell ref="F9:H9"/>
    <mergeCell ref="B2:H2"/>
    <mergeCell ref="C4:E4"/>
    <mergeCell ref="C5:E5"/>
    <mergeCell ref="C6:E6"/>
    <mergeCell ref="F6:H6"/>
    <mergeCell ref="F13:G13"/>
    <mergeCell ref="F14:G14"/>
    <mergeCell ref="C19:E19"/>
    <mergeCell ref="F19:H19"/>
    <mergeCell ref="C20:E20"/>
    <mergeCell ref="F20:H20"/>
    <mergeCell ref="F15:G15"/>
    <mergeCell ref="F16:G16"/>
    <mergeCell ref="F7:H7"/>
    <mergeCell ref="F8:H8"/>
    <mergeCell ref="F10:H10"/>
    <mergeCell ref="F11:H11"/>
    <mergeCell ref="F12:H12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zoomScale="80" zoomScaleNormal="80" workbookViewId="0">
      <selection activeCell="B33" sqref="B33"/>
    </sheetView>
  </sheetViews>
  <sheetFormatPr defaultRowHeight="15" x14ac:dyDescent="0.25"/>
  <cols>
    <col min="1" max="1" width="9.140625" style="157"/>
    <col min="2" max="2" width="20.5703125" customWidth="1"/>
    <col min="3" max="7" width="20.7109375" customWidth="1"/>
    <col min="10" max="10" width="11.28515625" bestFit="1" customWidth="1"/>
    <col min="11" max="14" width="11.28515625" customWidth="1"/>
    <col min="15" max="15" width="11.28515625" bestFit="1" customWidth="1"/>
    <col min="17" max="19" width="9.140625" customWidth="1"/>
  </cols>
  <sheetData>
    <row r="1" spans="1:16" ht="15.75" thickBot="1" x14ac:dyDescent="0.3"/>
    <row r="2" spans="1:16" ht="19.5" thickBot="1" x14ac:dyDescent="0.35">
      <c r="B2" s="335" t="s">
        <v>175</v>
      </c>
      <c r="C2" s="336"/>
      <c r="D2" s="336"/>
      <c r="E2" s="336"/>
      <c r="F2" s="336"/>
      <c r="G2" s="337"/>
      <c r="I2" s="1" t="s">
        <v>0</v>
      </c>
      <c r="P2" s="1" t="s">
        <v>173</v>
      </c>
    </row>
    <row r="3" spans="1:16" ht="15.75" thickBot="1" x14ac:dyDescent="0.3"/>
    <row r="4" spans="1:16" x14ac:dyDescent="0.25">
      <c r="B4" s="25" t="s">
        <v>19</v>
      </c>
      <c r="C4" s="312">
        <v>2696</v>
      </c>
      <c r="D4" s="313"/>
      <c r="E4" s="313"/>
      <c r="F4" s="215" t="s">
        <v>18</v>
      </c>
      <c r="G4" s="208">
        <v>8.4</v>
      </c>
    </row>
    <row r="5" spans="1:16" ht="15.75" thickBot="1" x14ac:dyDescent="0.3">
      <c r="B5" s="24" t="s">
        <v>17</v>
      </c>
      <c r="C5" s="316" t="s">
        <v>116</v>
      </c>
      <c r="D5" s="317"/>
      <c r="E5" s="317"/>
      <c r="F5" s="216" t="s">
        <v>16</v>
      </c>
      <c r="G5" s="213">
        <v>8.4</v>
      </c>
    </row>
    <row r="6" spans="1:16" ht="15.75" thickBot="1" x14ac:dyDescent="0.3">
      <c r="B6" s="23" t="s">
        <v>15</v>
      </c>
      <c r="C6" s="320" t="s">
        <v>14</v>
      </c>
      <c r="D6" s="321"/>
      <c r="E6" s="322"/>
      <c r="F6" s="338" t="s">
        <v>13</v>
      </c>
      <c r="G6" s="339"/>
    </row>
    <row r="7" spans="1:16" x14ac:dyDescent="0.25">
      <c r="B7" s="12" t="s">
        <v>4</v>
      </c>
      <c r="C7" s="327">
        <v>7.4</v>
      </c>
      <c r="D7" s="343"/>
      <c r="E7" s="146">
        <v>1</v>
      </c>
      <c r="F7" s="327">
        <v>8.4</v>
      </c>
      <c r="G7" s="328"/>
    </row>
    <row r="8" spans="1:16" ht="15" customHeight="1" thickBot="1" x14ac:dyDescent="0.3">
      <c r="B8" s="8" t="s">
        <v>12</v>
      </c>
      <c r="C8" s="329" t="s">
        <v>11</v>
      </c>
      <c r="D8" s="344"/>
      <c r="E8" s="147" t="s">
        <v>10</v>
      </c>
      <c r="F8" s="329" t="s">
        <v>11</v>
      </c>
      <c r="G8" s="330"/>
    </row>
    <row r="9" spans="1:16" x14ac:dyDescent="0.25">
      <c r="B9" s="12" t="s">
        <v>4</v>
      </c>
      <c r="C9" s="327">
        <v>8.4</v>
      </c>
      <c r="D9" s="347"/>
      <c r="E9" s="331"/>
      <c r="F9" s="327">
        <v>8.4</v>
      </c>
      <c r="G9" s="328"/>
    </row>
    <row r="10" spans="1:16" ht="15.75" thickBot="1" x14ac:dyDescent="0.3">
      <c r="B10" s="8" t="s">
        <v>9</v>
      </c>
      <c r="C10" s="329" t="s">
        <v>135</v>
      </c>
      <c r="D10" s="348"/>
      <c r="E10" s="332"/>
      <c r="F10" s="329" t="s">
        <v>135</v>
      </c>
      <c r="G10" s="330"/>
    </row>
    <row r="11" spans="1:16" x14ac:dyDescent="0.25">
      <c r="B11" s="12" t="s">
        <v>4</v>
      </c>
      <c r="C11" s="327">
        <v>8.4</v>
      </c>
      <c r="D11" s="347"/>
      <c r="E11" s="331"/>
      <c r="F11" s="327">
        <v>8.4</v>
      </c>
      <c r="G11" s="328"/>
    </row>
    <row r="12" spans="1:16" ht="15.75" thickBot="1" x14ac:dyDescent="0.3">
      <c r="B12" s="16" t="s">
        <v>8</v>
      </c>
      <c r="C12" s="329" t="s">
        <v>7</v>
      </c>
      <c r="D12" s="348"/>
      <c r="E12" s="332"/>
      <c r="F12" s="329" t="s">
        <v>130</v>
      </c>
      <c r="G12" s="330"/>
    </row>
    <row r="13" spans="1:16" x14ac:dyDescent="0.25">
      <c r="B13" s="12" t="s">
        <v>4</v>
      </c>
      <c r="C13" s="22">
        <v>7.3</v>
      </c>
      <c r="D13" s="148">
        <v>0.4</v>
      </c>
      <c r="E13" s="21">
        <v>0.4</v>
      </c>
      <c r="F13" s="327">
        <v>8.4</v>
      </c>
      <c r="G13" s="328"/>
    </row>
    <row r="14" spans="1:16" x14ac:dyDescent="0.25">
      <c r="B14" s="8" t="s">
        <v>6</v>
      </c>
      <c r="C14" s="7">
        <v>247</v>
      </c>
      <c r="D14" s="144">
        <v>107</v>
      </c>
      <c r="E14" s="5">
        <v>77</v>
      </c>
      <c r="F14" s="305">
        <v>258</v>
      </c>
      <c r="G14" s="308"/>
    </row>
    <row r="15" spans="1:16" s="2" customFormat="1" x14ac:dyDescent="0.25">
      <c r="A15" s="158"/>
      <c r="B15" s="70" t="s">
        <v>21</v>
      </c>
      <c r="C15" s="63" t="s">
        <v>119</v>
      </c>
      <c r="D15" s="149" t="s">
        <v>120</v>
      </c>
      <c r="E15" s="60" t="s">
        <v>117</v>
      </c>
      <c r="F15" s="305" t="s">
        <v>142</v>
      </c>
      <c r="G15" s="308"/>
      <c r="I15"/>
      <c r="J15"/>
      <c r="K15"/>
      <c r="L15"/>
      <c r="M15"/>
      <c r="N15"/>
      <c r="O15"/>
    </row>
    <row r="16" spans="1:16" ht="15.75" thickBot="1" x14ac:dyDescent="0.3">
      <c r="B16" s="16" t="s">
        <v>5</v>
      </c>
      <c r="C16" s="15">
        <v>33.299999999999997</v>
      </c>
      <c r="D16" s="145">
        <v>31.3</v>
      </c>
      <c r="E16" s="14">
        <v>25.7</v>
      </c>
      <c r="F16" s="329">
        <v>32.299999999999997</v>
      </c>
      <c r="G16" s="330"/>
      <c r="J16" s="103"/>
      <c r="K16" s="103"/>
      <c r="L16" s="103"/>
      <c r="M16" s="103"/>
      <c r="N16" s="103"/>
      <c r="O16" s="103"/>
    </row>
    <row r="17" spans="1:16" x14ac:dyDescent="0.25">
      <c r="B17" s="12" t="s">
        <v>4</v>
      </c>
      <c r="C17" s="11">
        <v>7.1</v>
      </c>
      <c r="D17" s="10">
        <v>0.8</v>
      </c>
      <c r="E17" s="10">
        <v>0.4</v>
      </c>
      <c r="F17" s="11">
        <v>4.3</v>
      </c>
      <c r="G17" s="9">
        <v>4.0999999999999996</v>
      </c>
    </row>
    <row r="18" spans="1:16" s="2" customFormat="1" x14ac:dyDescent="0.25">
      <c r="A18" s="158"/>
      <c r="B18" s="77" t="s">
        <v>3</v>
      </c>
      <c r="C18" s="58">
        <v>9</v>
      </c>
      <c r="D18" s="60">
        <v>12</v>
      </c>
      <c r="E18" s="65">
        <v>5</v>
      </c>
      <c r="F18" s="58">
        <v>21</v>
      </c>
      <c r="G18" s="104">
        <v>18</v>
      </c>
    </row>
    <row r="19" spans="1:16" x14ac:dyDescent="0.25">
      <c r="B19" s="6" t="s">
        <v>2</v>
      </c>
      <c r="C19" s="305" t="s">
        <v>121</v>
      </c>
      <c r="D19" s="306"/>
      <c r="E19" s="307"/>
      <c r="F19" s="305" t="s">
        <v>22</v>
      </c>
      <c r="G19" s="308"/>
    </row>
    <row r="20" spans="1:16" s="2" customFormat="1" ht="15.75" thickBot="1" x14ac:dyDescent="0.3">
      <c r="A20" s="158"/>
      <c r="B20" s="3" t="s">
        <v>1</v>
      </c>
      <c r="C20" s="285" t="s">
        <v>22</v>
      </c>
      <c r="D20" s="286"/>
      <c r="E20" s="287"/>
      <c r="F20" s="285" t="s">
        <v>22</v>
      </c>
      <c r="G20" s="288"/>
    </row>
    <row r="21" spans="1:16" x14ac:dyDescent="0.25">
      <c r="B21" s="162" t="s">
        <v>127</v>
      </c>
      <c r="C21" s="163"/>
      <c r="D21" s="163"/>
      <c r="E21" s="163"/>
      <c r="F21" s="163"/>
      <c r="G21" s="164"/>
    </row>
    <row r="22" spans="1:16" x14ac:dyDescent="0.25">
      <c r="B22" s="165" t="s">
        <v>183</v>
      </c>
      <c r="C22" s="166" t="s">
        <v>244</v>
      </c>
      <c r="D22" s="166"/>
      <c r="E22" s="166"/>
      <c r="F22" s="166"/>
      <c r="G22" s="167"/>
    </row>
    <row r="23" spans="1:16" x14ac:dyDescent="0.25">
      <c r="B23" s="165" t="s">
        <v>184</v>
      </c>
      <c r="C23" s="166" t="s">
        <v>245</v>
      </c>
      <c r="D23" s="166"/>
      <c r="E23" s="166"/>
      <c r="F23" s="166"/>
      <c r="G23" s="167"/>
    </row>
    <row r="24" spans="1:16" x14ac:dyDescent="0.25">
      <c r="B24" s="165" t="s">
        <v>185</v>
      </c>
      <c r="C24" s="166" t="s">
        <v>246</v>
      </c>
      <c r="D24" s="166"/>
      <c r="E24" s="166"/>
      <c r="F24" s="166"/>
      <c r="G24" s="167"/>
    </row>
    <row r="25" spans="1:16" x14ac:dyDescent="0.25">
      <c r="B25" s="165"/>
      <c r="C25" s="166"/>
      <c r="D25" s="166"/>
      <c r="E25" s="166"/>
      <c r="F25" s="166"/>
      <c r="G25" s="167"/>
    </row>
    <row r="26" spans="1:16" x14ac:dyDescent="0.25">
      <c r="B26" s="168" t="s">
        <v>186</v>
      </c>
      <c r="C26" s="166" t="s">
        <v>247</v>
      </c>
      <c r="D26" s="166"/>
      <c r="E26" s="166"/>
      <c r="F26" s="166"/>
      <c r="G26" s="167"/>
    </row>
    <row r="27" spans="1:16" x14ac:dyDescent="0.25">
      <c r="B27" s="168" t="s">
        <v>187</v>
      </c>
      <c r="C27" s="166" t="s">
        <v>243</v>
      </c>
      <c r="D27" s="166"/>
      <c r="E27" s="166"/>
      <c r="F27" s="166"/>
      <c r="G27" s="167"/>
    </row>
    <row r="28" spans="1:16" ht="15.75" thickBot="1" x14ac:dyDescent="0.3">
      <c r="B28" s="169"/>
      <c r="C28" s="170"/>
      <c r="D28" s="170"/>
      <c r="E28" s="170"/>
      <c r="F28" s="170"/>
      <c r="G28" s="171"/>
    </row>
    <row r="31" spans="1:16" ht="15.75" thickBot="1" x14ac:dyDescent="0.3">
      <c r="P31" s="1" t="s">
        <v>174</v>
      </c>
    </row>
    <row r="32" spans="1:16" x14ac:dyDescent="0.25">
      <c r="B32" s="172" t="s">
        <v>128</v>
      </c>
      <c r="C32" s="173"/>
      <c r="D32" s="173"/>
      <c r="E32" s="173"/>
      <c r="F32" s="173"/>
      <c r="G32" s="174"/>
    </row>
    <row r="33" spans="1:7" x14ac:dyDescent="0.25">
      <c r="B33" s="175"/>
      <c r="C33" s="176"/>
      <c r="D33" s="176"/>
      <c r="E33" s="176"/>
      <c r="F33" s="176"/>
      <c r="G33" s="177"/>
    </row>
    <row r="34" spans="1:7" x14ac:dyDescent="0.25">
      <c r="B34" s="175"/>
      <c r="C34" s="176"/>
      <c r="D34" s="176"/>
      <c r="E34" s="176"/>
      <c r="F34" s="176"/>
      <c r="G34" s="177"/>
    </row>
    <row r="35" spans="1:7" ht="15.75" thickBot="1" x14ac:dyDescent="0.3">
      <c r="B35" s="178"/>
      <c r="C35" s="179"/>
      <c r="D35" s="179"/>
      <c r="E35" s="179"/>
      <c r="F35" s="179"/>
      <c r="G35" s="180"/>
    </row>
    <row r="36" spans="1:7" x14ac:dyDescent="0.25">
      <c r="B36" s="181" t="s">
        <v>129</v>
      </c>
      <c r="C36" s="182"/>
      <c r="D36" s="182"/>
      <c r="E36" s="182"/>
      <c r="F36" s="182"/>
      <c r="G36" s="183"/>
    </row>
    <row r="37" spans="1:7" x14ac:dyDescent="0.25">
      <c r="B37" s="175"/>
      <c r="C37" s="176"/>
      <c r="D37" s="176"/>
      <c r="E37" s="176"/>
      <c r="F37" s="176"/>
      <c r="G37" s="177"/>
    </row>
    <row r="38" spans="1:7" x14ac:dyDescent="0.25">
      <c r="B38" s="175"/>
      <c r="C38" s="176"/>
      <c r="D38" s="176"/>
      <c r="E38" s="176"/>
      <c r="F38" s="176"/>
      <c r="G38" s="177"/>
    </row>
    <row r="39" spans="1:7" ht="15.75" thickBot="1" x14ac:dyDescent="0.3">
      <c r="B39" s="178"/>
      <c r="C39" s="179"/>
      <c r="D39" s="179"/>
      <c r="E39" s="179"/>
      <c r="F39" s="179"/>
      <c r="G39" s="180"/>
    </row>
    <row r="40" spans="1:7" x14ac:dyDescent="0.25">
      <c r="A40"/>
    </row>
    <row r="41" spans="1:7" x14ac:dyDescent="0.25">
      <c r="A41"/>
    </row>
    <row r="42" spans="1:7" x14ac:dyDescent="0.25">
      <c r="A42"/>
    </row>
    <row r="43" spans="1:7" x14ac:dyDescent="0.25">
      <c r="A43"/>
    </row>
    <row r="44" spans="1:7" x14ac:dyDescent="0.25">
      <c r="A44"/>
    </row>
    <row r="45" spans="1:7" x14ac:dyDescent="0.25">
      <c r="A45"/>
    </row>
  </sheetData>
  <mergeCells count="25">
    <mergeCell ref="C7:D7"/>
    <mergeCell ref="C8:D8"/>
    <mergeCell ref="F7:G7"/>
    <mergeCell ref="F8:G8"/>
    <mergeCell ref="F9:G9"/>
    <mergeCell ref="B2:G2"/>
    <mergeCell ref="C4:E4"/>
    <mergeCell ref="C5:E5"/>
    <mergeCell ref="C6:E6"/>
    <mergeCell ref="F6:G6"/>
    <mergeCell ref="C19:E19"/>
    <mergeCell ref="F19:G19"/>
    <mergeCell ref="C20:E20"/>
    <mergeCell ref="F20:G20"/>
    <mergeCell ref="C9:E9"/>
    <mergeCell ref="C10:E10"/>
    <mergeCell ref="C11:E11"/>
    <mergeCell ref="F15:G15"/>
    <mergeCell ref="F16:G16"/>
    <mergeCell ref="F13:G13"/>
    <mergeCell ref="F14:G14"/>
    <mergeCell ref="C12:E12"/>
    <mergeCell ref="F12:G12"/>
    <mergeCell ref="F10:G10"/>
    <mergeCell ref="F11:G11"/>
  </mergeCell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8"/>
  <sheetViews>
    <sheetView workbookViewId="0">
      <selection activeCell="B31" sqref="B31"/>
    </sheetView>
  </sheetViews>
  <sheetFormatPr defaultRowHeight="15" x14ac:dyDescent="0.25"/>
  <cols>
    <col min="2" max="2" width="20.5703125" customWidth="1"/>
    <col min="3" max="5" width="12.7109375" customWidth="1"/>
    <col min="6" max="6" width="17.7109375" customWidth="1"/>
    <col min="7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400" t="s">
        <v>81</v>
      </c>
      <c r="C2" s="401"/>
      <c r="D2" s="401"/>
      <c r="E2" s="401"/>
      <c r="F2" s="401"/>
      <c r="G2" s="402"/>
      <c r="J2" s="1" t="s">
        <v>0</v>
      </c>
    </row>
    <row r="3" spans="2:10" ht="15.75" thickBot="1" x14ac:dyDescent="0.3"/>
    <row r="4" spans="2:10" x14ac:dyDescent="0.25">
      <c r="B4" s="25" t="s">
        <v>19</v>
      </c>
      <c r="C4" s="312">
        <v>1307</v>
      </c>
      <c r="D4" s="313"/>
      <c r="E4" s="313"/>
      <c r="F4" s="101" t="s">
        <v>18</v>
      </c>
      <c r="G4" s="134">
        <v>16</v>
      </c>
    </row>
    <row r="5" spans="2:10" ht="15.75" thickBot="1" x14ac:dyDescent="0.3">
      <c r="B5" s="24" t="s">
        <v>17</v>
      </c>
      <c r="C5" s="316" t="s">
        <v>32</v>
      </c>
      <c r="D5" s="317"/>
      <c r="E5" s="317"/>
      <c r="F5" s="102" t="s">
        <v>16</v>
      </c>
      <c r="G5" s="135">
        <v>17.3</v>
      </c>
    </row>
    <row r="6" spans="2:10" ht="15.75" thickBot="1" x14ac:dyDescent="0.3">
      <c r="B6" s="23" t="s">
        <v>15</v>
      </c>
      <c r="C6" s="320" t="s">
        <v>14</v>
      </c>
      <c r="D6" s="321"/>
      <c r="E6" s="322"/>
      <c r="F6" s="320" t="s">
        <v>13</v>
      </c>
      <c r="G6" s="323"/>
    </row>
    <row r="7" spans="2:10" x14ac:dyDescent="0.25">
      <c r="B7" s="12" t="s">
        <v>4</v>
      </c>
      <c r="C7" s="327">
        <v>16</v>
      </c>
      <c r="D7" s="347"/>
      <c r="E7" s="331"/>
      <c r="F7" s="327">
        <v>17.3</v>
      </c>
      <c r="G7" s="328"/>
    </row>
    <row r="8" spans="2:10" ht="15" customHeight="1" x14ac:dyDescent="0.25">
      <c r="B8" s="8" t="s">
        <v>12</v>
      </c>
      <c r="C8" s="305" t="s">
        <v>10</v>
      </c>
      <c r="D8" s="306"/>
      <c r="E8" s="333"/>
      <c r="F8" s="305" t="s">
        <v>10</v>
      </c>
      <c r="G8" s="308"/>
    </row>
    <row r="9" spans="2:10" x14ac:dyDescent="0.25">
      <c r="B9" s="8" t="s">
        <v>9</v>
      </c>
      <c r="C9" s="305" t="s">
        <v>67</v>
      </c>
      <c r="D9" s="306"/>
      <c r="E9" s="333"/>
      <c r="F9" s="305" t="s">
        <v>67</v>
      </c>
      <c r="G9" s="308"/>
    </row>
    <row r="10" spans="2:10" ht="15.75" thickBot="1" x14ac:dyDescent="0.3">
      <c r="B10" s="16" t="s">
        <v>8</v>
      </c>
      <c r="C10" s="324" t="s">
        <v>7</v>
      </c>
      <c r="D10" s="325"/>
      <c r="E10" s="326"/>
      <c r="F10" s="324" t="s">
        <v>7</v>
      </c>
      <c r="G10" s="379"/>
    </row>
    <row r="11" spans="2:10" x14ac:dyDescent="0.25">
      <c r="B11" s="12" t="s">
        <v>4</v>
      </c>
      <c r="C11" s="327">
        <v>10.199999999999999</v>
      </c>
      <c r="D11" s="343"/>
      <c r="E11" s="21">
        <v>5.8</v>
      </c>
      <c r="F11" s="327">
        <v>17.3</v>
      </c>
      <c r="G11" s="328"/>
    </row>
    <row r="12" spans="2:10" x14ac:dyDescent="0.25">
      <c r="B12" s="8" t="s">
        <v>6</v>
      </c>
      <c r="C12" s="305">
        <v>199</v>
      </c>
      <c r="D12" s="307"/>
      <c r="E12" s="5">
        <v>239</v>
      </c>
      <c r="F12" s="305">
        <v>210</v>
      </c>
      <c r="G12" s="308"/>
    </row>
    <row r="13" spans="2:10" x14ac:dyDescent="0.25">
      <c r="B13" s="19" t="s">
        <v>21</v>
      </c>
      <c r="C13" s="380" t="s">
        <v>68</v>
      </c>
      <c r="D13" s="381"/>
      <c r="E13" s="382"/>
      <c r="F13" s="305" t="s">
        <v>68</v>
      </c>
      <c r="G13" s="308"/>
    </row>
    <row r="14" spans="2:10" ht="15.75" thickBot="1" x14ac:dyDescent="0.3">
      <c r="B14" s="16" t="s">
        <v>5</v>
      </c>
      <c r="C14" s="329">
        <v>26.6</v>
      </c>
      <c r="D14" s="344"/>
      <c r="E14" s="14">
        <v>23.3</v>
      </c>
      <c r="F14" s="324">
        <v>24.5</v>
      </c>
      <c r="G14" s="379"/>
    </row>
    <row r="15" spans="2:10" x14ac:dyDescent="0.25">
      <c r="B15" s="12" t="s">
        <v>4</v>
      </c>
      <c r="C15" s="11">
        <v>8.6</v>
      </c>
      <c r="D15" s="10">
        <v>5.6</v>
      </c>
      <c r="E15" s="10">
        <v>1.8</v>
      </c>
      <c r="F15" s="327">
        <v>17.3</v>
      </c>
      <c r="G15" s="328"/>
    </row>
    <row r="16" spans="2:10" s="2" customFormat="1" ht="30" x14ac:dyDescent="0.25">
      <c r="B16" s="77" t="s">
        <v>3</v>
      </c>
      <c r="C16" s="58">
        <v>13</v>
      </c>
      <c r="D16" s="60">
        <v>12</v>
      </c>
      <c r="E16" s="65" t="s">
        <v>69</v>
      </c>
      <c r="F16" s="349">
        <v>12</v>
      </c>
      <c r="G16" s="353"/>
    </row>
    <row r="17" spans="2:7" x14ac:dyDescent="0.25">
      <c r="B17" s="6" t="s">
        <v>2</v>
      </c>
      <c r="C17" s="305" t="s">
        <v>70</v>
      </c>
      <c r="D17" s="306"/>
      <c r="E17" s="307"/>
      <c r="F17" s="305" t="s">
        <v>82</v>
      </c>
      <c r="G17" s="308"/>
    </row>
    <row r="18" spans="2:7" s="2" customFormat="1" ht="30" customHeight="1" thickBot="1" x14ac:dyDescent="0.3">
      <c r="B18" s="3" t="s">
        <v>1</v>
      </c>
      <c r="C18" s="285" t="s">
        <v>22</v>
      </c>
      <c r="D18" s="286"/>
      <c r="E18" s="287"/>
      <c r="F18" s="285" t="s">
        <v>22</v>
      </c>
      <c r="G18" s="288"/>
    </row>
    <row r="19" spans="2:7" x14ac:dyDescent="0.25">
      <c r="B19" s="289" t="s">
        <v>96</v>
      </c>
      <c r="C19" s="290"/>
      <c r="D19" s="290"/>
      <c r="E19" s="290"/>
      <c r="F19" s="290"/>
      <c r="G19" s="291"/>
    </row>
    <row r="20" spans="2:7" ht="30" customHeight="1" thickBot="1" x14ac:dyDescent="0.3">
      <c r="B20" s="292"/>
      <c r="C20" s="293"/>
      <c r="D20" s="293"/>
      <c r="E20" s="293"/>
      <c r="F20" s="293"/>
      <c r="G20" s="294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83" t="s">
        <v>107</v>
      </c>
      <c r="C23" s="392"/>
      <c r="D23" s="392"/>
      <c r="E23" s="392"/>
      <c r="F23" s="392"/>
      <c r="G23" s="393"/>
    </row>
    <row r="24" spans="2:7" x14ac:dyDescent="0.25">
      <c r="B24" s="394"/>
      <c r="C24" s="395"/>
      <c r="D24" s="395"/>
      <c r="E24" s="395"/>
      <c r="F24" s="395"/>
      <c r="G24" s="396"/>
    </row>
    <row r="25" spans="2:7" ht="15.75" thickBot="1" x14ac:dyDescent="0.3">
      <c r="B25" s="397"/>
      <c r="C25" s="398"/>
      <c r="D25" s="398"/>
      <c r="E25" s="398"/>
      <c r="F25" s="398"/>
      <c r="G25" s="399"/>
    </row>
    <row r="26" spans="2:7" x14ac:dyDescent="0.25">
      <c r="B26" s="383" t="s">
        <v>105</v>
      </c>
      <c r="C26" s="384"/>
      <c r="D26" s="384"/>
      <c r="E26" s="384"/>
      <c r="F26" s="384"/>
      <c r="G26" s="385"/>
    </row>
    <row r="27" spans="2:7" x14ac:dyDescent="0.25">
      <c r="B27" s="386"/>
      <c r="C27" s="387"/>
      <c r="D27" s="387"/>
      <c r="E27" s="387"/>
      <c r="F27" s="387"/>
      <c r="G27" s="388"/>
    </row>
    <row r="28" spans="2:7" ht="15.75" thickBot="1" x14ac:dyDescent="0.3">
      <c r="B28" s="389"/>
      <c r="C28" s="390"/>
      <c r="D28" s="390"/>
      <c r="E28" s="390"/>
      <c r="F28" s="390"/>
      <c r="G28" s="391"/>
    </row>
  </sheetData>
  <mergeCells count="30">
    <mergeCell ref="C6:E6"/>
    <mergeCell ref="F6:G6"/>
    <mergeCell ref="B2:G2"/>
    <mergeCell ref="C4:E4"/>
    <mergeCell ref="C5:E5"/>
    <mergeCell ref="C12:D12"/>
    <mergeCell ref="C13:E13"/>
    <mergeCell ref="C14:D14"/>
    <mergeCell ref="B26:G28"/>
    <mergeCell ref="C17:E17"/>
    <mergeCell ref="F17:G17"/>
    <mergeCell ref="C18:E18"/>
    <mergeCell ref="F18:G18"/>
    <mergeCell ref="B19:G20"/>
    <mergeCell ref="B23:G25"/>
    <mergeCell ref="F14:G14"/>
    <mergeCell ref="F15:G15"/>
    <mergeCell ref="F16:G16"/>
    <mergeCell ref="C7:E7"/>
    <mergeCell ref="C8:E8"/>
    <mergeCell ref="C9:E9"/>
    <mergeCell ref="C10:E10"/>
    <mergeCell ref="C11:D11"/>
    <mergeCell ref="F7:G7"/>
    <mergeCell ref="F8:G8"/>
    <mergeCell ref="F9:G9"/>
    <mergeCell ref="F10:G10"/>
    <mergeCell ref="F13:G13"/>
    <mergeCell ref="F11:G11"/>
    <mergeCell ref="F12:G12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1:11" ht="15.75" thickBot="1" x14ac:dyDescent="0.3"/>
    <row r="2" spans="1:11" ht="19.5" thickBot="1" x14ac:dyDescent="0.35">
      <c r="A2" t="s">
        <v>115</v>
      </c>
      <c r="B2" s="400" t="s">
        <v>81</v>
      </c>
      <c r="C2" s="401"/>
      <c r="D2" s="401"/>
      <c r="E2" s="401"/>
      <c r="F2" s="401"/>
      <c r="G2" s="402"/>
      <c r="J2" s="1" t="s">
        <v>0</v>
      </c>
    </row>
    <row r="3" spans="1:11" ht="15.75" thickBot="1" x14ac:dyDescent="0.3"/>
    <row r="4" spans="1:11" x14ac:dyDescent="0.25">
      <c r="B4" s="25" t="s">
        <v>19</v>
      </c>
      <c r="C4" s="312">
        <v>1308</v>
      </c>
      <c r="D4" s="313"/>
      <c r="E4" s="314" t="s">
        <v>18</v>
      </c>
      <c r="F4" s="315"/>
      <c r="G4" s="134">
        <v>9</v>
      </c>
    </row>
    <row r="5" spans="1:11" ht="15.75" thickBot="1" x14ac:dyDescent="0.3">
      <c r="B5" s="24" t="s">
        <v>17</v>
      </c>
      <c r="C5" s="316" t="s">
        <v>32</v>
      </c>
      <c r="D5" s="317"/>
      <c r="E5" s="318" t="s">
        <v>16</v>
      </c>
      <c r="F5" s="319"/>
      <c r="G5" s="135">
        <v>8.8000000000000007</v>
      </c>
    </row>
    <row r="6" spans="1:11" ht="15.75" thickBot="1" x14ac:dyDescent="0.3">
      <c r="B6" s="23" t="s">
        <v>15</v>
      </c>
      <c r="C6" s="320" t="s">
        <v>14</v>
      </c>
      <c r="D6" s="322"/>
      <c r="E6" s="320" t="s">
        <v>13</v>
      </c>
      <c r="F6" s="321"/>
      <c r="G6" s="323"/>
    </row>
    <row r="7" spans="1:11" x14ac:dyDescent="0.25">
      <c r="B7" s="12" t="s">
        <v>4</v>
      </c>
      <c r="C7" s="327">
        <v>9</v>
      </c>
      <c r="D7" s="331"/>
      <c r="E7" s="139">
        <v>8.1999999999999993</v>
      </c>
      <c r="F7" s="140">
        <v>0.4</v>
      </c>
      <c r="G7" s="142">
        <v>0.2</v>
      </c>
    </row>
    <row r="8" spans="1:11" ht="15" customHeight="1" x14ac:dyDescent="0.25">
      <c r="B8" s="8" t="s">
        <v>12</v>
      </c>
      <c r="C8" s="305" t="s">
        <v>11</v>
      </c>
      <c r="D8" s="333"/>
      <c r="E8" s="136" t="s">
        <v>11</v>
      </c>
      <c r="F8" s="137" t="s">
        <v>10</v>
      </c>
      <c r="G8" s="141" t="s">
        <v>11</v>
      </c>
    </row>
    <row r="9" spans="1:11" x14ac:dyDescent="0.25">
      <c r="B9" s="8" t="s">
        <v>9</v>
      </c>
      <c r="C9" s="305" t="s">
        <v>34</v>
      </c>
      <c r="D9" s="333"/>
      <c r="E9" s="305" t="s">
        <v>73</v>
      </c>
      <c r="F9" s="306"/>
      <c r="G9" s="138" t="s">
        <v>108</v>
      </c>
    </row>
    <row r="10" spans="1:11" ht="15.75" thickBot="1" x14ac:dyDescent="0.3">
      <c r="B10" s="16" t="s">
        <v>8</v>
      </c>
      <c r="C10" s="324" t="s">
        <v>7</v>
      </c>
      <c r="D10" s="326"/>
      <c r="E10" s="329" t="s">
        <v>7</v>
      </c>
      <c r="F10" s="348"/>
      <c r="G10" s="330"/>
    </row>
    <row r="11" spans="1:11" x14ac:dyDescent="0.25">
      <c r="B11" s="12" t="s">
        <v>4</v>
      </c>
      <c r="C11" s="327">
        <v>9</v>
      </c>
      <c r="D11" s="331"/>
      <c r="E11" s="327">
        <v>7.1</v>
      </c>
      <c r="F11" s="343"/>
      <c r="G11" s="112">
        <v>1.7</v>
      </c>
    </row>
    <row r="12" spans="1:11" x14ac:dyDescent="0.25">
      <c r="B12" s="8" t="s">
        <v>6</v>
      </c>
      <c r="C12" s="305">
        <v>207</v>
      </c>
      <c r="D12" s="333"/>
      <c r="E12" s="305">
        <v>138</v>
      </c>
      <c r="F12" s="307"/>
      <c r="G12" s="110">
        <v>148</v>
      </c>
    </row>
    <row r="13" spans="1:11" x14ac:dyDescent="0.25">
      <c r="B13" s="19" t="s">
        <v>21</v>
      </c>
      <c r="C13" s="380" t="s">
        <v>71</v>
      </c>
      <c r="D13" s="382"/>
      <c r="E13" s="340" t="s">
        <v>111</v>
      </c>
      <c r="F13" s="368"/>
      <c r="G13" s="113" t="s">
        <v>112</v>
      </c>
    </row>
    <row r="14" spans="1:11" ht="15.75" thickBot="1" x14ac:dyDescent="0.3">
      <c r="B14" s="16" t="s">
        <v>5</v>
      </c>
      <c r="C14" s="329">
        <v>32.299999999999997</v>
      </c>
      <c r="D14" s="332"/>
      <c r="E14" s="324">
        <v>34.200000000000003</v>
      </c>
      <c r="F14" s="378"/>
      <c r="G14" s="109">
        <v>35</v>
      </c>
    </row>
    <row r="15" spans="1:11" x14ac:dyDescent="0.25">
      <c r="B15" s="12" t="s">
        <v>4</v>
      </c>
      <c r="C15" s="11">
        <v>8.6999999999999993</v>
      </c>
      <c r="D15" s="10">
        <v>0.3</v>
      </c>
      <c r="E15" s="11">
        <v>7.4</v>
      </c>
      <c r="F15" s="114">
        <v>1</v>
      </c>
      <c r="G15" s="9">
        <v>0.4</v>
      </c>
    </row>
    <row r="16" spans="1:11" ht="15.75" customHeight="1" x14ac:dyDescent="0.25">
      <c r="B16" s="8" t="s">
        <v>3</v>
      </c>
      <c r="C16" s="7">
        <v>16</v>
      </c>
      <c r="D16" s="5">
        <v>6</v>
      </c>
      <c r="E16" s="7">
        <v>9</v>
      </c>
      <c r="F16" s="106">
        <v>13</v>
      </c>
      <c r="G16" s="4">
        <v>4</v>
      </c>
      <c r="K16" t="s">
        <v>86</v>
      </c>
    </row>
    <row r="17" spans="2:7" x14ac:dyDescent="0.25">
      <c r="B17" s="6" t="s">
        <v>2</v>
      </c>
      <c r="C17" s="305" t="s">
        <v>22</v>
      </c>
      <c r="D17" s="307"/>
      <c r="E17" s="305" t="s">
        <v>113</v>
      </c>
      <c r="F17" s="306"/>
      <c r="G17" s="308"/>
    </row>
    <row r="18" spans="2:7" s="2" customFormat="1" ht="30" customHeight="1" thickBot="1" x14ac:dyDescent="0.3">
      <c r="B18" s="3" t="s">
        <v>1</v>
      </c>
      <c r="C18" s="285" t="s">
        <v>22</v>
      </c>
      <c r="D18" s="287"/>
      <c r="E18" s="285" t="s">
        <v>22</v>
      </c>
      <c r="F18" s="286"/>
      <c r="G18" s="288"/>
    </row>
    <row r="19" spans="2:7" x14ac:dyDescent="0.25">
      <c r="B19" s="289" t="s">
        <v>114</v>
      </c>
      <c r="C19" s="290"/>
      <c r="D19" s="290"/>
      <c r="E19" s="290"/>
      <c r="F19" s="290"/>
      <c r="G19" s="291"/>
    </row>
    <row r="20" spans="2:7" ht="30" customHeight="1" thickBot="1" x14ac:dyDescent="0.3">
      <c r="B20" s="292"/>
      <c r="C20" s="293"/>
      <c r="D20" s="293"/>
      <c r="E20" s="293"/>
      <c r="F20" s="293"/>
      <c r="G20" s="294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383" t="s">
        <v>109</v>
      </c>
      <c r="C23" s="392"/>
      <c r="D23" s="392"/>
      <c r="E23" s="392"/>
      <c r="F23" s="392"/>
      <c r="G23" s="393"/>
    </row>
    <row r="24" spans="2:7" x14ac:dyDescent="0.25">
      <c r="B24" s="394"/>
      <c r="C24" s="395"/>
      <c r="D24" s="395"/>
      <c r="E24" s="395"/>
      <c r="F24" s="395"/>
      <c r="G24" s="396"/>
    </row>
    <row r="25" spans="2:7" ht="30.75" customHeight="1" thickBot="1" x14ac:dyDescent="0.3">
      <c r="B25" s="397"/>
      <c r="C25" s="398"/>
      <c r="D25" s="398"/>
      <c r="E25" s="398"/>
      <c r="F25" s="398"/>
      <c r="G25" s="399"/>
    </row>
    <row r="26" spans="2:7" x14ac:dyDescent="0.25">
      <c r="B26" s="403" t="s">
        <v>110</v>
      </c>
      <c r="C26" s="404"/>
      <c r="D26" s="404"/>
      <c r="E26" s="404"/>
      <c r="F26" s="404"/>
      <c r="G26" s="405"/>
    </row>
    <row r="27" spans="2:7" x14ac:dyDescent="0.25">
      <c r="B27" s="406"/>
      <c r="C27" s="407"/>
      <c r="D27" s="407"/>
      <c r="E27" s="407"/>
      <c r="F27" s="407"/>
      <c r="G27" s="408"/>
    </row>
    <row r="28" spans="2:7" ht="15.75" thickBot="1" x14ac:dyDescent="0.3">
      <c r="B28" s="409"/>
      <c r="C28" s="410"/>
      <c r="D28" s="410"/>
      <c r="E28" s="410"/>
      <c r="F28" s="410"/>
      <c r="G28" s="411"/>
    </row>
    <row r="31" spans="2:7" x14ac:dyDescent="0.25">
      <c r="B31" s="2"/>
    </row>
  </sheetData>
  <mergeCells count="28">
    <mergeCell ref="C6:D6"/>
    <mergeCell ref="E6:G6"/>
    <mergeCell ref="B2:G2"/>
    <mergeCell ref="C4:D4"/>
    <mergeCell ref="C5:D5"/>
    <mergeCell ref="E4:F4"/>
    <mergeCell ref="E5:F5"/>
    <mergeCell ref="B26:G28"/>
    <mergeCell ref="C17:D17"/>
    <mergeCell ref="E17:G17"/>
    <mergeCell ref="C18:D18"/>
    <mergeCell ref="E18:G18"/>
    <mergeCell ref="B19:G20"/>
    <mergeCell ref="B23:G25"/>
    <mergeCell ref="C12:D12"/>
    <mergeCell ref="C13:D13"/>
    <mergeCell ref="C14:D14"/>
    <mergeCell ref="C7:D7"/>
    <mergeCell ref="C8:D8"/>
    <mergeCell ref="C9:D9"/>
    <mergeCell ref="C10:D10"/>
    <mergeCell ref="C11:D11"/>
    <mergeCell ref="E9:F9"/>
    <mergeCell ref="E12:F12"/>
    <mergeCell ref="E13:F13"/>
    <mergeCell ref="E14:F14"/>
    <mergeCell ref="E10:G10"/>
    <mergeCell ref="E11:F11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C31" sqref="C31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400" t="s">
        <v>81</v>
      </c>
      <c r="C2" s="401"/>
      <c r="D2" s="401"/>
      <c r="E2" s="402"/>
      <c r="H2" s="1" t="s">
        <v>0</v>
      </c>
    </row>
    <row r="3" spans="2:8" ht="15.75" thickBot="1" x14ac:dyDescent="0.3"/>
    <row r="4" spans="2:8" x14ac:dyDescent="0.25">
      <c r="B4" s="25" t="s">
        <v>19</v>
      </c>
      <c r="C4" s="74">
        <v>1365</v>
      </c>
      <c r="D4" s="101" t="s">
        <v>18</v>
      </c>
      <c r="E4" s="134">
        <v>29.3</v>
      </c>
    </row>
    <row r="5" spans="2:8" ht="15.75" thickBot="1" x14ac:dyDescent="0.3">
      <c r="B5" s="24" t="s">
        <v>17</v>
      </c>
      <c r="C5" s="75" t="s">
        <v>32</v>
      </c>
      <c r="D5" s="102" t="s">
        <v>16</v>
      </c>
      <c r="E5" s="135">
        <v>28.4</v>
      </c>
    </row>
    <row r="6" spans="2:8" ht="15.75" thickBot="1" x14ac:dyDescent="0.3">
      <c r="B6" s="23" t="s">
        <v>15</v>
      </c>
      <c r="C6" s="76" t="s">
        <v>14</v>
      </c>
      <c r="D6" s="320" t="s">
        <v>13</v>
      </c>
      <c r="E6" s="323"/>
    </row>
    <row r="7" spans="2:8" x14ac:dyDescent="0.25">
      <c r="B7" s="12" t="s">
        <v>4</v>
      </c>
      <c r="C7" s="53">
        <v>29.3</v>
      </c>
      <c r="D7" s="327">
        <v>28.4</v>
      </c>
      <c r="E7" s="328"/>
    </row>
    <row r="8" spans="2:8" ht="15" customHeight="1" x14ac:dyDescent="0.25">
      <c r="B8" s="8" t="s">
        <v>12</v>
      </c>
      <c r="C8" s="58" t="s">
        <v>10</v>
      </c>
      <c r="D8" s="305" t="s">
        <v>10</v>
      </c>
      <c r="E8" s="308"/>
    </row>
    <row r="9" spans="2:8" x14ac:dyDescent="0.25">
      <c r="B9" s="8" t="s">
        <v>9</v>
      </c>
      <c r="C9" s="58" t="s">
        <v>67</v>
      </c>
      <c r="D9" s="305" t="s">
        <v>67</v>
      </c>
      <c r="E9" s="308"/>
    </row>
    <row r="10" spans="2:8" ht="15.75" thickBot="1" x14ac:dyDescent="0.3">
      <c r="B10" s="16" t="s">
        <v>8</v>
      </c>
      <c r="C10" s="49" t="s">
        <v>7</v>
      </c>
      <c r="D10" s="324" t="s">
        <v>7</v>
      </c>
      <c r="E10" s="379"/>
    </row>
    <row r="11" spans="2:8" x14ac:dyDescent="0.25">
      <c r="B11" s="12" t="s">
        <v>4</v>
      </c>
      <c r="C11" s="53">
        <v>29.3</v>
      </c>
      <c r="D11" s="327">
        <v>28.4</v>
      </c>
      <c r="E11" s="328"/>
    </row>
    <row r="12" spans="2:8" x14ac:dyDescent="0.25">
      <c r="B12" s="8" t="s">
        <v>6</v>
      </c>
      <c r="C12" s="58">
        <v>210</v>
      </c>
      <c r="D12" s="305">
        <v>239</v>
      </c>
      <c r="E12" s="308"/>
    </row>
    <row r="13" spans="2:8" x14ac:dyDescent="0.25">
      <c r="B13" s="19" t="s">
        <v>21</v>
      </c>
      <c r="C13" s="63" t="s">
        <v>68</v>
      </c>
      <c r="D13" s="305" t="s">
        <v>68</v>
      </c>
      <c r="E13" s="308"/>
    </row>
    <row r="14" spans="2:8" ht="15.75" thickBot="1" x14ac:dyDescent="0.3">
      <c r="B14" s="16" t="s">
        <v>5</v>
      </c>
      <c r="C14" s="49">
        <v>24.5</v>
      </c>
      <c r="D14" s="324">
        <v>23.3</v>
      </c>
      <c r="E14" s="379"/>
    </row>
    <row r="15" spans="2:8" x14ac:dyDescent="0.25">
      <c r="B15" s="12" t="s">
        <v>4</v>
      </c>
      <c r="C15" s="66">
        <v>29.3</v>
      </c>
      <c r="D15" s="327">
        <v>28.4</v>
      </c>
      <c r="E15" s="328"/>
    </row>
    <row r="16" spans="2:8" ht="15.75" customHeight="1" x14ac:dyDescent="0.25">
      <c r="B16" s="8" t="s">
        <v>3</v>
      </c>
      <c r="C16" s="58">
        <v>12</v>
      </c>
      <c r="D16" s="305">
        <v>12</v>
      </c>
      <c r="E16" s="308"/>
    </row>
    <row r="17" spans="2:5" x14ac:dyDescent="0.25">
      <c r="B17" s="6" t="s">
        <v>2</v>
      </c>
      <c r="C17" s="99" t="s">
        <v>85</v>
      </c>
      <c r="D17" s="305" t="s">
        <v>84</v>
      </c>
      <c r="E17" s="308"/>
    </row>
    <row r="18" spans="2:5" s="2" customFormat="1" ht="30" customHeight="1" thickBot="1" x14ac:dyDescent="0.3">
      <c r="B18" s="3" t="s">
        <v>1</v>
      </c>
      <c r="C18" s="73" t="s">
        <v>22</v>
      </c>
      <c r="D18" s="285" t="s">
        <v>22</v>
      </c>
      <c r="E18" s="288"/>
    </row>
    <row r="19" spans="2:5" x14ac:dyDescent="0.25">
      <c r="B19" s="289" t="s">
        <v>98</v>
      </c>
      <c r="C19" s="290"/>
      <c r="D19" s="290"/>
      <c r="E19" s="291"/>
    </row>
    <row r="20" spans="2:5" ht="30" customHeight="1" thickBot="1" x14ac:dyDescent="0.3">
      <c r="B20" s="292"/>
      <c r="C20" s="293"/>
      <c r="D20" s="293"/>
      <c r="E20" s="294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83" t="s">
        <v>103</v>
      </c>
      <c r="C23" s="392"/>
      <c r="D23" s="392"/>
      <c r="E23" s="393"/>
    </row>
    <row r="24" spans="2:5" x14ac:dyDescent="0.25">
      <c r="B24" s="394"/>
      <c r="C24" s="395"/>
      <c r="D24" s="395"/>
      <c r="E24" s="396"/>
    </row>
    <row r="25" spans="2:5" ht="15.75" thickBot="1" x14ac:dyDescent="0.3">
      <c r="B25" s="397"/>
      <c r="C25" s="398"/>
      <c r="D25" s="398"/>
      <c r="E25" s="399"/>
    </row>
    <row r="26" spans="2:5" x14ac:dyDescent="0.25">
      <c r="B26" s="383" t="s">
        <v>105</v>
      </c>
      <c r="C26" s="384"/>
      <c r="D26" s="384"/>
      <c r="E26" s="385"/>
    </row>
    <row r="27" spans="2:5" x14ac:dyDescent="0.25">
      <c r="B27" s="386"/>
      <c r="C27" s="387"/>
      <c r="D27" s="387"/>
      <c r="E27" s="388"/>
    </row>
    <row r="28" spans="2:5" ht="15.75" thickBot="1" x14ac:dyDescent="0.3">
      <c r="B28" s="389"/>
      <c r="C28" s="390"/>
      <c r="D28" s="390"/>
      <c r="E28" s="391"/>
    </row>
    <row r="31" spans="2:5" x14ac:dyDescent="0.25">
      <c r="B31" s="2"/>
    </row>
  </sheetData>
  <mergeCells count="17">
    <mergeCell ref="B26:E28"/>
    <mergeCell ref="D17:E17"/>
    <mergeCell ref="D18:E18"/>
    <mergeCell ref="B19:E20"/>
    <mergeCell ref="B23:E25"/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6" sqref="B26:E28"/>
    </sheetView>
  </sheetViews>
  <sheetFormatPr defaultRowHeight="15" x14ac:dyDescent="0.25"/>
  <cols>
    <col min="2" max="2" width="20.5703125" customWidth="1"/>
    <col min="3" max="3" width="19.85546875" bestFit="1" customWidth="1"/>
    <col min="4" max="4" width="17.5703125" bestFit="1" customWidth="1"/>
    <col min="5" max="5" width="12.7109375" customWidth="1"/>
    <col min="8" max="9" width="11.28515625" bestFit="1" customWidth="1"/>
    <col min="10" max="10" width="11" bestFit="1" customWidth="1"/>
    <col min="14" max="16" width="9.140625" customWidth="1"/>
  </cols>
  <sheetData>
    <row r="1" spans="2:8" ht="15.75" thickBot="1" x14ac:dyDescent="0.3"/>
    <row r="2" spans="2:8" ht="19.5" thickBot="1" x14ac:dyDescent="0.35">
      <c r="B2" s="400" t="s">
        <v>81</v>
      </c>
      <c r="C2" s="401"/>
      <c r="D2" s="401"/>
      <c r="E2" s="402"/>
      <c r="H2" s="1" t="s">
        <v>0</v>
      </c>
    </row>
    <row r="3" spans="2:8" ht="15.75" thickBot="1" x14ac:dyDescent="0.3"/>
    <row r="4" spans="2:8" x14ac:dyDescent="0.25">
      <c r="B4" s="25" t="s">
        <v>19</v>
      </c>
      <c r="C4" s="74">
        <v>1379</v>
      </c>
      <c r="D4" s="107" t="s">
        <v>18</v>
      </c>
      <c r="E4" s="134">
        <v>13.8</v>
      </c>
    </row>
    <row r="5" spans="2:8" ht="15.75" thickBot="1" x14ac:dyDescent="0.3">
      <c r="B5" s="24" t="s">
        <v>17</v>
      </c>
      <c r="C5" s="75" t="s">
        <v>32</v>
      </c>
      <c r="D5" s="108" t="s">
        <v>16</v>
      </c>
      <c r="E5" s="135">
        <v>12.6</v>
      </c>
    </row>
    <row r="6" spans="2:8" ht="15.75" thickBot="1" x14ac:dyDescent="0.3">
      <c r="B6" s="23" t="s">
        <v>15</v>
      </c>
      <c r="C6" s="76" t="s">
        <v>14</v>
      </c>
      <c r="D6" s="320" t="s">
        <v>13</v>
      </c>
      <c r="E6" s="323"/>
    </row>
    <row r="7" spans="2:8" x14ac:dyDescent="0.25">
      <c r="B7" s="12" t="s">
        <v>4</v>
      </c>
      <c r="C7" s="53">
        <v>13.8</v>
      </c>
      <c r="D7" s="327">
        <v>12.6</v>
      </c>
      <c r="E7" s="328"/>
    </row>
    <row r="8" spans="2:8" ht="15" customHeight="1" x14ac:dyDescent="0.25">
      <c r="B8" s="8" t="s">
        <v>12</v>
      </c>
      <c r="C8" s="58" t="s">
        <v>10</v>
      </c>
      <c r="D8" s="305" t="s">
        <v>10</v>
      </c>
      <c r="E8" s="308"/>
    </row>
    <row r="9" spans="2:8" x14ac:dyDescent="0.25">
      <c r="B9" s="8" t="s">
        <v>9</v>
      </c>
      <c r="C9" s="58" t="s">
        <v>67</v>
      </c>
      <c r="D9" s="305" t="s">
        <v>67</v>
      </c>
      <c r="E9" s="308"/>
    </row>
    <row r="10" spans="2:8" ht="15.75" thickBot="1" x14ac:dyDescent="0.3">
      <c r="B10" s="16" t="s">
        <v>8</v>
      </c>
      <c r="C10" s="49" t="s">
        <v>7</v>
      </c>
      <c r="D10" s="324" t="s">
        <v>7</v>
      </c>
      <c r="E10" s="379"/>
    </row>
    <row r="11" spans="2:8" x14ac:dyDescent="0.25">
      <c r="B11" s="12" t="s">
        <v>4</v>
      </c>
      <c r="C11" s="53">
        <v>13.8</v>
      </c>
      <c r="D11" s="327">
        <v>12.6</v>
      </c>
      <c r="E11" s="328"/>
    </row>
    <row r="12" spans="2:8" x14ac:dyDescent="0.25">
      <c r="B12" s="8" t="s">
        <v>6</v>
      </c>
      <c r="C12" s="58">
        <v>239</v>
      </c>
      <c r="D12" s="305">
        <v>159</v>
      </c>
      <c r="E12" s="308"/>
    </row>
    <row r="13" spans="2:8" x14ac:dyDescent="0.25">
      <c r="B13" s="19" t="s">
        <v>21</v>
      </c>
      <c r="C13" s="63" t="s">
        <v>68</v>
      </c>
      <c r="D13" s="380" t="s">
        <v>87</v>
      </c>
      <c r="E13" s="412"/>
    </row>
    <row r="14" spans="2:8" ht="15.75" thickBot="1" x14ac:dyDescent="0.3">
      <c r="B14" s="16" t="s">
        <v>5</v>
      </c>
      <c r="C14" s="49">
        <v>23.3</v>
      </c>
      <c r="D14" s="329">
        <v>25.8</v>
      </c>
      <c r="E14" s="330"/>
    </row>
    <row r="15" spans="2:8" x14ac:dyDescent="0.25">
      <c r="B15" s="12" t="s">
        <v>4</v>
      </c>
      <c r="C15" s="66">
        <v>13.8</v>
      </c>
      <c r="D15" s="327">
        <v>12.6</v>
      </c>
      <c r="E15" s="328"/>
    </row>
    <row r="16" spans="2:8" ht="15.75" customHeight="1" x14ac:dyDescent="0.25">
      <c r="B16" s="8" t="s">
        <v>3</v>
      </c>
      <c r="C16" s="58">
        <v>12</v>
      </c>
      <c r="D16" s="305">
        <v>14</v>
      </c>
      <c r="E16" s="308"/>
    </row>
    <row r="17" spans="2:5" x14ac:dyDescent="0.25">
      <c r="B17" s="6" t="s">
        <v>2</v>
      </c>
      <c r="C17" s="99" t="s">
        <v>72</v>
      </c>
      <c r="D17" s="305" t="s">
        <v>88</v>
      </c>
      <c r="E17" s="308"/>
    </row>
    <row r="18" spans="2:5" s="2" customFormat="1" ht="30" customHeight="1" thickBot="1" x14ac:dyDescent="0.3">
      <c r="B18" s="3" t="s">
        <v>1</v>
      </c>
      <c r="C18" s="73" t="s">
        <v>22</v>
      </c>
      <c r="D18" s="285" t="s">
        <v>22</v>
      </c>
      <c r="E18" s="288"/>
    </row>
    <row r="19" spans="2:5" x14ac:dyDescent="0.25">
      <c r="B19" s="289" t="s">
        <v>97</v>
      </c>
      <c r="C19" s="290"/>
      <c r="D19" s="290"/>
      <c r="E19" s="291"/>
    </row>
    <row r="20" spans="2:5" ht="45" customHeight="1" thickBot="1" x14ac:dyDescent="0.3">
      <c r="B20" s="292"/>
      <c r="C20" s="293"/>
      <c r="D20" s="293"/>
      <c r="E20" s="294"/>
    </row>
    <row r="21" spans="2:5" x14ac:dyDescent="0.25">
      <c r="B21" s="32"/>
      <c r="C21" s="32"/>
      <c r="D21" s="32"/>
      <c r="E21" s="32"/>
    </row>
    <row r="22" spans="2:5" ht="15.75" thickBot="1" x14ac:dyDescent="0.3"/>
    <row r="23" spans="2:5" x14ac:dyDescent="0.25">
      <c r="B23" s="383" t="s">
        <v>106</v>
      </c>
      <c r="C23" s="392"/>
      <c r="D23" s="392"/>
      <c r="E23" s="393"/>
    </row>
    <row r="24" spans="2:5" x14ac:dyDescent="0.25">
      <c r="B24" s="394"/>
      <c r="C24" s="395"/>
      <c r="D24" s="395"/>
      <c r="E24" s="396"/>
    </row>
    <row r="25" spans="2:5" ht="15.75" thickBot="1" x14ac:dyDescent="0.3">
      <c r="B25" s="397"/>
      <c r="C25" s="398"/>
      <c r="D25" s="398"/>
      <c r="E25" s="399"/>
    </row>
    <row r="26" spans="2:5" x14ac:dyDescent="0.25">
      <c r="B26" s="383" t="s">
        <v>105</v>
      </c>
      <c r="C26" s="384"/>
      <c r="D26" s="384"/>
      <c r="E26" s="385"/>
    </row>
    <row r="27" spans="2:5" x14ac:dyDescent="0.25">
      <c r="B27" s="386"/>
      <c r="C27" s="387"/>
      <c r="D27" s="387"/>
      <c r="E27" s="388"/>
    </row>
    <row r="28" spans="2:5" ht="15.75" thickBot="1" x14ac:dyDescent="0.3">
      <c r="B28" s="389"/>
      <c r="C28" s="390"/>
      <c r="D28" s="390"/>
      <c r="E28" s="391"/>
    </row>
    <row r="31" spans="2:5" x14ac:dyDescent="0.25">
      <c r="B31" s="2"/>
    </row>
  </sheetData>
  <mergeCells count="17">
    <mergeCell ref="D14:E14"/>
    <mergeCell ref="D15:E15"/>
    <mergeCell ref="D16:E16"/>
    <mergeCell ref="D6:E6"/>
    <mergeCell ref="B2:E2"/>
    <mergeCell ref="D7:E7"/>
    <mergeCell ref="D8:E8"/>
    <mergeCell ref="D9:E9"/>
    <mergeCell ref="D10:E10"/>
    <mergeCell ref="D11:E11"/>
    <mergeCell ref="D12:E12"/>
    <mergeCell ref="D13:E13"/>
    <mergeCell ref="B26:E28"/>
    <mergeCell ref="D17:E17"/>
    <mergeCell ref="D18:E18"/>
    <mergeCell ref="B19:E20"/>
    <mergeCell ref="B23:E25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workbookViewId="0">
      <selection activeCell="B23" sqref="B23:H25"/>
    </sheetView>
  </sheetViews>
  <sheetFormatPr defaultRowHeight="15" x14ac:dyDescent="0.25"/>
  <cols>
    <col min="2" max="2" width="20.5703125" customWidth="1"/>
    <col min="3" max="8" width="12.7109375" customWidth="1"/>
    <col min="11" max="12" width="11.28515625" bestFit="1" customWidth="1"/>
    <col min="13" max="13" width="11" bestFit="1" customWidth="1"/>
    <col min="17" max="19" width="9.140625" customWidth="1"/>
  </cols>
  <sheetData>
    <row r="1" spans="2:11" ht="15.75" thickBot="1" x14ac:dyDescent="0.3"/>
    <row r="2" spans="2:11" ht="19.5" thickBot="1" x14ac:dyDescent="0.35">
      <c r="B2" s="413" t="s">
        <v>89</v>
      </c>
      <c r="C2" s="414"/>
      <c r="D2" s="414"/>
      <c r="E2" s="414"/>
      <c r="F2" s="414"/>
      <c r="G2" s="414"/>
      <c r="H2" s="415"/>
      <c r="K2" s="1"/>
    </row>
    <row r="3" spans="2:11" ht="15.75" thickBot="1" x14ac:dyDescent="0.3"/>
    <row r="4" spans="2:11" x14ac:dyDescent="0.25">
      <c r="B4" s="25" t="s">
        <v>19</v>
      </c>
      <c r="C4" s="312">
        <v>1445</v>
      </c>
      <c r="D4" s="313"/>
      <c r="E4" s="313"/>
      <c r="F4" s="314" t="s">
        <v>18</v>
      </c>
      <c r="G4" s="315"/>
      <c r="H4" s="26">
        <v>21.5</v>
      </c>
    </row>
    <row r="5" spans="2:11" ht="15.75" thickBot="1" x14ac:dyDescent="0.3">
      <c r="B5" s="24" t="s">
        <v>17</v>
      </c>
      <c r="C5" s="316" t="s">
        <v>32</v>
      </c>
      <c r="D5" s="317"/>
      <c r="E5" s="317"/>
      <c r="F5" s="318" t="s">
        <v>16</v>
      </c>
      <c r="G5" s="319"/>
      <c r="H5" s="27"/>
    </row>
    <row r="6" spans="2:11" ht="15.75" thickBot="1" x14ac:dyDescent="0.3">
      <c r="B6" s="23" t="s">
        <v>15</v>
      </c>
      <c r="C6" s="320" t="s">
        <v>14</v>
      </c>
      <c r="D6" s="321"/>
      <c r="E6" s="322"/>
      <c r="F6" s="320" t="s">
        <v>13</v>
      </c>
      <c r="G6" s="321"/>
      <c r="H6" s="323"/>
    </row>
    <row r="7" spans="2:11" x14ac:dyDescent="0.25">
      <c r="B7" s="12" t="s">
        <v>4</v>
      </c>
      <c r="C7" s="327">
        <v>18</v>
      </c>
      <c r="D7" s="343"/>
      <c r="E7" s="41">
        <v>3.5</v>
      </c>
      <c r="F7" s="39"/>
      <c r="G7" s="40"/>
      <c r="H7" s="20"/>
    </row>
    <row r="8" spans="2:11" ht="15" customHeight="1" x14ac:dyDescent="0.25">
      <c r="B8" s="8" t="s">
        <v>12</v>
      </c>
      <c r="C8" s="305" t="s">
        <v>11</v>
      </c>
      <c r="D8" s="307"/>
      <c r="E8" s="44" t="s">
        <v>10</v>
      </c>
      <c r="F8" s="42"/>
      <c r="G8" s="43"/>
      <c r="H8" s="47"/>
    </row>
    <row r="9" spans="2:11" x14ac:dyDescent="0.25">
      <c r="B9" s="8" t="s">
        <v>9</v>
      </c>
      <c r="C9" s="305" t="s">
        <v>33</v>
      </c>
      <c r="D9" s="306"/>
      <c r="E9" s="333"/>
      <c r="F9" s="42"/>
      <c r="G9" s="43"/>
      <c r="H9" s="4"/>
    </row>
    <row r="10" spans="2:11" ht="15.75" thickBot="1" x14ac:dyDescent="0.3">
      <c r="B10" s="16" t="s">
        <v>8</v>
      </c>
      <c r="C10" s="324" t="s">
        <v>7</v>
      </c>
      <c r="D10" s="325"/>
      <c r="E10" s="326"/>
      <c r="F10" s="45"/>
      <c r="G10" s="46"/>
      <c r="H10" s="48"/>
    </row>
    <row r="11" spans="2:11" x14ac:dyDescent="0.25">
      <c r="B11" s="12" t="s">
        <v>4</v>
      </c>
      <c r="C11" s="22">
        <v>7.7</v>
      </c>
      <c r="D11" s="21">
        <v>7.7</v>
      </c>
      <c r="E11" s="21">
        <v>6.1</v>
      </c>
      <c r="F11" s="22"/>
      <c r="G11" s="21"/>
      <c r="H11" s="20"/>
    </row>
    <row r="12" spans="2:11" x14ac:dyDescent="0.25">
      <c r="B12" s="8" t="s">
        <v>6</v>
      </c>
      <c r="C12" s="7">
        <v>147</v>
      </c>
      <c r="D12" s="5">
        <v>106</v>
      </c>
      <c r="E12" s="5">
        <v>150</v>
      </c>
      <c r="F12" s="7"/>
      <c r="G12" s="5"/>
      <c r="H12" s="4"/>
    </row>
    <row r="13" spans="2:11" x14ac:dyDescent="0.25">
      <c r="B13" s="19" t="s">
        <v>21</v>
      </c>
      <c r="C13" s="18" t="s">
        <v>36</v>
      </c>
      <c r="D13" s="17" t="s">
        <v>66</v>
      </c>
      <c r="E13" s="5" t="s">
        <v>36</v>
      </c>
      <c r="F13" s="18"/>
      <c r="G13" s="17"/>
      <c r="H13" s="4"/>
    </row>
    <row r="14" spans="2:11" ht="15.75" thickBot="1" x14ac:dyDescent="0.3">
      <c r="B14" s="16" t="s">
        <v>5</v>
      </c>
      <c r="C14" s="15">
        <v>32.700000000000003</v>
      </c>
      <c r="D14" s="14">
        <v>27.9</v>
      </c>
      <c r="E14" s="14">
        <v>37.5</v>
      </c>
      <c r="F14" s="15"/>
      <c r="G14" s="14"/>
      <c r="H14" s="13"/>
    </row>
    <row r="15" spans="2:11" x14ac:dyDescent="0.25">
      <c r="B15" s="12" t="s">
        <v>4</v>
      </c>
      <c r="C15" s="11">
        <v>11.6</v>
      </c>
      <c r="D15" s="10">
        <v>5.9</v>
      </c>
      <c r="E15" s="10">
        <v>4</v>
      </c>
      <c r="F15" s="11"/>
      <c r="G15" s="10"/>
      <c r="H15" s="9"/>
    </row>
    <row r="16" spans="2:11" ht="15.75" customHeight="1" x14ac:dyDescent="0.25">
      <c r="B16" s="8" t="s">
        <v>3</v>
      </c>
      <c r="C16" s="7">
        <v>11</v>
      </c>
      <c r="D16" s="5">
        <v>8</v>
      </c>
      <c r="E16" s="5">
        <v>14</v>
      </c>
      <c r="F16" s="7"/>
      <c r="G16" s="5"/>
      <c r="H16" s="4"/>
    </row>
    <row r="17" spans="2:8" x14ac:dyDescent="0.25">
      <c r="B17" s="6" t="s">
        <v>2</v>
      </c>
      <c r="C17" s="305" t="s">
        <v>75</v>
      </c>
      <c r="D17" s="306"/>
      <c r="E17" s="307"/>
      <c r="F17" s="305"/>
      <c r="G17" s="306"/>
      <c r="H17" s="308"/>
    </row>
    <row r="18" spans="2:8" s="2" customFormat="1" ht="30" customHeight="1" thickBot="1" x14ac:dyDescent="0.3">
      <c r="B18" s="3" t="s">
        <v>1</v>
      </c>
      <c r="C18" s="285" t="s">
        <v>22</v>
      </c>
      <c r="D18" s="286"/>
      <c r="E18" s="287"/>
      <c r="F18" s="285"/>
      <c r="G18" s="286"/>
      <c r="H18" s="288"/>
    </row>
    <row r="19" spans="2:8" x14ac:dyDescent="0.25">
      <c r="B19" s="289" t="s">
        <v>99</v>
      </c>
      <c r="C19" s="290"/>
      <c r="D19" s="290"/>
      <c r="E19" s="290"/>
      <c r="F19" s="290"/>
      <c r="G19" s="290"/>
      <c r="H19" s="291"/>
    </row>
    <row r="20" spans="2:8" ht="15.75" thickBot="1" x14ac:dyDescent="0.3">
      <c r="B20" s="292"/>
      <c r="C20" s="293"/>
      <c r="D20" s="293"/>
      <c r="E20" s="293"/>
      <c r="F20" s="293"/>
      <c r="G20" s="293"/>
      <c r="H20" s="294"/>
    </row>
    <row r="21" spans="2:8" x14ac:dyDescent="0.25">
      <c r="B21" s="32"/>
      <c r="C21" s="32"/>
      <c r="D21" s="32"/>
      <c r="E21" s="32"/>
      <c r="F21" s="32"/>
      <c r="G21" s="32"/>
      <c r="H21" s="32"/>
    </row>
    <row r="22" spans="2:8" ht="15.75" thickBot="1" x14ac:dyDescent="0.3"/>
    <row r="23" spans="2:8" x14ac:dyDescent="0.25">
      <c r="B23" s="304" t="s">
        <v>27</v>
      </c>
      <c r="C23" s="296"/>
      <c r="D23" s="296"/>
      <c r="E23" s="296"/>
      <c r="F23" s="296"/>
      <c r="G23" s="296"/>
      <c r="H23" s="297"/>
    </row>
    <row r="24" spans="2:8" x14ac:dyDescent="0.25">
      <c r="B24" s="298"/>
      <c r="C24" s="299"/>
      <c r="D24" s="299"/>
      <c r="E24" s="299"/>
      <c r="F24" s="299"/>
      <c r="G24" s="299"/>
      <c r="H24" s="300"/>
    </row>
    <row r="25" spans="2:8" ht="15.75" thickBot="1" x14ac:dyDescent="0.3">
      <c r="B25" s="301"/>
      <c r="C25" s="302"/>
      <c r="D25" s="302"/>
      <c r="E25" s="302"/>
      <c r="F25" s="302"/>
      <c r="G25" s="302"/>
      <c r="H25" s="303"/>
    </row>
    <row r="26" spans="2:8" x14ac:dyDescent="0.25">
      <c r="B26" s="304" t="s">
        <v>26</v>
      </c>
      <c r="C26" s="296"/>
      <c r="D26" s="296"/>
      <c r="E26" s="296"/>
      <c r="F26" s="296"/>
      <c r="G26" s="296"/>
      <c r="H26" s="297"/>
    </row>
    <row r="27" spans="2:8" x14ac:dyDescent="0.25">
      <c r="B27" s="298"/>
      <c r="C27" s="299"/>
      <c r="D27" s="299"/>
      <c r="E27" s="299"/>
      <c r="F27" s="299"/>
      <c r="G27" s="299"/>
      <c r="H27" s="300"/>
    </row>
    <row r="28" spans="2:8" ht="15.75" thickBot="1" x14ac:dyDescent="0.3">
      <c r="B28" s="301"/>
      <c r="C28" s="302"/>
      <c r="D28" s="302"/>
      <c r="E28" s="302"/>
      <c r="F28" s="302"/>
      <c r="G28" s="302"/>
      <c r="H28" s="303"/>
    </row>
  </sheetData>
  <mergeCells count="18">
    <mergeCell ref="C6:E6"/>
    <mergeCell ref="F6:H6"/>
    <mergeCell ref="B2:H2"/>
    <mergeCell ref="C4:E4"/>
    <mergeCell ref="F4:G4"/>
    <mergeCell ref="C5:E5"/>
    <mergeCell ref="F5:G5"/>
    <mergeCell ref="C7:D7"/>
    <mergeCell ref="C8:D8"/>
    <mergeCell ref="C9:E9"/>
    <mergeCell ref="C10:E10"/>
    <mergeCell ref="B26:H28"/>
    <mergeCell ref="C17:E17"/>
    <mergeCell ref="F17:H17"/>
    <mergeCell ref="C18:E18"/>
    <mergeCell ref="F18:H18"/>
    <mergeCell ref="B19:H20"/>
    <mergeCell ref="B23:H25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workbookViewId="0">
      <selection activeCell="B26" sqref="B26:I28"/>
    </sheetView>
  </sheetViews>
  <sheetFormatPr defaultRowHeight="15" x14ac:dyDescent="0.25"/>
  <cols>
    <col min="2" max="2" width="20.5703125" customWidth="1"/>
    <col min="3" max="8" width="12.7109375" customWidth="1"/>
    <col min="9" max="9" width="16.140625" customWidth="1"/>
    <col min="12" max="13" width="11.28515625" bestFit="1" customWidth="1"/>
    <col min="14" max="14" width="11" bestFit="1" customWidth="1"/>
    <col min="18" max="20" width="9.140625" customWidth="1"/>
  </cols>
  <sheetData>
    <row r="1" spans="2:14" ht="15.75" thickBot="1" x14ac:dyDescent="0.3"/>
    <row r="2" spans="2:14" ht="19.5" thickBot="1" x14ac:dyDescent="0.35">
      <c r="B2" s="400" t="s">
        <v>81</v>
      </c>
      <c r="C2" s="401"/>
      <c r="D2" s="401"/>
      <c r="E2" s="401"/>
      <c r="F2" s="401"/>
      <c r="G2" s="401"/>
      <c r="H2" s="401"/>
      <c r="I2" s="402"/>
      <c r="L2" s="1" t="s">
        <v>0</v>
      </c>
    </row>
    <row r="3" spans="2:14" ht="15.75" thickBot="1" x14ac:dyDescent="0.3"/>
    <row r="4" spans="2:14" x14ac:dyDescent="0.25">
      <c r="B4" s="25" t="s">
        <v>19</v>
      </c>
      <c r="C4" s="312">
        <v>1455</v>
      </c>
      <c r="D4" s="313"/>
      <c r="E4" s="313"/>
      <c r="F4" s="313"/>
      <c r="G4" s="314" t="s">
        <v>18</v>
      </c>
      <c r="H4" s="315"/>
      <c r="I4" s="134">
        <v>48.3</v>
      </c>
    </row>
    <row r="5" spans="2:14" ht="15.75" thickBot="1" x14ac:dyDescent="0.3">
      <c r="B5" s="24" t="s">
        <v>17</v>
      </c>
      <c r="C5" s="316" t="s">
        <v>32</v>
      </c>
      <c r="D5" s="317"/>
      <c r="E5" s="317"/>
      <c r="F5" s="317"/>
      <c r="G5" s="318" t="s">
        <v>16</v>
      </c>
      <c r="H5" s="319"/>
      <c r="I5" s="135">
        <v>50.3</v>
      </c>
    </row>
    <row r="6" spans="2:14" ht="15.75" thickBot="1" x14ac:dyDescent="0.3">
      <c r="B6" s="23" t="s">
        <v>15</v>
      </c>
      <c r="C6" s="320" t="s">
        <v>14</v>
      </c>
      <c r="D6" s="321"/>
      <c r="E6" s="321"/>
      <c r="F6" s="322"/>
      <c r="G6" s="320" t="s">
        <v>13</v>
      </c>
      <c r="H6" s="321"/>
      <c r="I6" s="323"/>
    </row>
    <row r="7" spans="2:14" x14ac:dyDescent="0.25">
      <c r="B7" s="12" t="s">
        <v>4</v>
      </c>
      <c r="C7" s="327">
        <v>45.9</v>
      </c>
      <c r="D7" s="343"/>
      <c r="E7" s="356">
        <v>2.4</v>
      </c>
      <c r="F7" s="331"/>
      <c r="G7" s="327">
        <v>47.7</v>
      </c>
      <c r="H7" s="343"/>
      <c r="I7" s="20">
        <v>2.6</v>
      </c>
    </row>
    <row r="8" spans="2:14" ht="15" customHeight="1" x14ac:dyDescent="0.25">
      <c r="B8" s="8" t="s">
        <v>12</v>
      </c>
      <c r="C8" s="305" t="s">
        <v>11</v>
      </c>
      <c r="D8" s="307"/>
      <c r="E8" s="416" t="s">
        <v>10</v>
      </c>
      <c r="F8" s="333"/>
      <c r="G8" s="305" t="s">
        <v>11</v>
      </c>
      <c r="H8" s="307"/>
      <c r="I8" s="4" t="s">
        <v>10</v>
      </c>
    </row>
    <row r="9" spans="2:14" x14ac:dyDescent="0.25">
      <c r="B9" s="8" t="s">
        <v>9</v>
      </c>
      <c r="C9" s="305" t="s">
        <v>34</v>
      </c>
      <c r="D9" s="306"/>
      <c r="E9" s="306"/>
      <c r="F9" s="333"/>
      <c r="G9" s="305" t="s">
        <v>34</v>
      </c>
      <c r="H9" s="306"/>
      <c r="I9" s="308"/>
    </row>
    <row r="10" spans="2:14" ht="15.75" thickBot="1" x14ac:dyDescent="0.3">
      <c r="B10" s="16" t="s">
        <v>8</v>
      </c>
      <c r="C10" s="324" t="s">
        <v>7</v>
      </c>
      <c r="D10" s="325"/>
      <c r="E10" s="325"/>
      <c r="F10" s="326"/>
      <c r="G10" s="324" t="s">
        <v>7</v>
      </c>
      <c r="H10" s="325"/>
      <c r="I10" s="379"/>
      <c r="N10" s="28"/>
    </row>
    <row r="11" spans="2:14" s="2" customFormat="1" x14ac:dyDescent="0.25">
      <c r="B11" s="100" t="s">
        <v>4</v>
      </c>
      <c r="C11" s="374">
        <v>20.9</v>
      </c>
      <c r="D11" s="375"/>
      <c r="E11" s="55">
        <v>19.899999999999999</v>
      </c>
      <c r="F11" s="55">
        <v>7.5</v>
      </c>
      <c r="G11" s="53">
        <v>30</v>
      </c>
      <c r="H11" s="55">
        <v>6.8</v>
      </c>
      <c r="I11" s="57">
        <v>13.5</v>
      </c>
    </row>
    <row r="12" spans="2:14" s="2" customFormat="1" ht="45" x14ac:dyDescent="0.25">
      <c r="B12" s="77" t="s">
        <v>6</v>
      </c>
      <c r="C12" s="349">
        <v>157</v>
      </c>
      <c r="D12" s="354"/>
      <c r="E12" s="60">
        <v>207</v>
      </c>
      <c r="F12" s="60">
        <v>107</v>
      </c>
      <c r="G12" s="58">
        <v>247</v>
      </c>
      <c r="H12" s="60">
        <v>167</v>
      </c>
      <c r="I12" s="104" t="s">
        <v>90</v>
      </c>
    </row>
    <row r="13" spans="2:14" s="2" customFormat="1" ht="45" x14ac:dyDescent="0.25">
      <c r="B13" s="70" t="s">
        <v>21</v>
      </c>
      <c r="C13" s="340" t="s">
        <v>76</v>
      </c>
      <c r="D13" s="368"/>
      <c r="E13" s="65" t="s">
        <v>71</v>
      </c>
      <c r="F13" s="60" t="s">
        <v>65</v>
      </c>
      <c r="G13" s="63" t="s">
        <v>74</v>
      </c>
      <c r="H13" s="65" t="s">
        <v>83</v>
      </c>
      <c r="I13" s="104" t="s">
        <v>91</v>
      </c>
    </row>
    <row r="14" spans="2:14" s="2" customFormat="1" ht="45.75" thickBot="1" x14ac:dyDescent="0.3">
      <c r="B14" s="98" t="s">
        <v>5</v>
      </c>
      <c r="C14" s="285" t="s">
        <v>77</v>
      </c>
      <c r="D14" s="287"/>
      <c r="E14" s="51">
        <v>32.299999999999997</v>
      </c>
      <c r="F14" s="51">
        <v>25.6</v>
      </c>
      <c r="G14" s="49">
        <v>29.2</v>
      </c>
      <c r="H14" s="51">
        <v>22.6</v>
      </c>
      <c r="I14" s="115" t="s">
        <v>92</v>
      </c>
    </row>
    <row r="15" spans="2:14" s="2" customFormat="1" x14ac:dyDescent="0.25">
      <c r="B15" s="100" t="s">
        <v>4</v>
      </c>
      <c r="C15" s="66">
        <v>18.399999999999999</v>
      </c>
      <c r="D15" s="68">
        <v>11.5</v>
      </c>
      <c r="E15" s="68">
        <v>7.9</v>
      </c>
      <c r="F15" s="68">
        <v>10.5</v>
      </c>
      <c r="G15" s="66">
        <v>28.3</v>
      </c>
      <c r="H15" s="68">
        <v>7.7</v>
      </c>
      <c r="I15" s="69">
        <v>14.4</v>
      </c>
    </row>
    <row r="16" spans="2:14" s="2" customFormat="1" ht="45" x14ac:dyDescent="0.25">
      <c r="B16" s="77" t="s">
        <v>3</v>
      </c>
      <c r="C16" s="58">
        <v>14</v>
      </c>
      <c r="D16" s="60">
        <v>13</v>
      </c>
      <c r="E16" s="60">
        <v>12</v>
      </c>
      <c r="F16" s="65" t="s">
        <v>78</v>
      </c>
      <c r="G16" s="58">
        <v>15</v>
      </c>
      <c r="H16" s="60">
        <v>14</v>
      </c>
      <c r="I16" s="104" t="s">
        <v>93</v>
      </c>
    </row>
    <row r="17" spans="2:9" x14ac:dyDescent="0.25">
      <c r="B17" s="6" t="s">
        <v>2</v>
      </c>
      <c r="C17" s="305" t="s">
        <v>79</v>
      </c>
      <c r="D17" s="306"/>
      <c r="E17" s="306"/>
      <c r="F17" s="307"/>
      <c r="G17" s="305" t="s">
        <v>94</v>
      </c>
      <c r="H17" s="306"/>
      <c r="I17" s="308"/>
    </row>
    <row r="18" spans="2:9" s="2" customFormat="1" ht="30" customHeight="1" thickBot="1" x14ac:dyDescent="0.3">
      <c r="B18" s="3" t="s">
        <v>1</v>
      </c>
      <c r="C18" s="285" t="s">
        <v>22</v>
      </c>
      <c r="D18" s="286"/>
      <c r="E18" s="286"/>
      <c r="F18" s="287"/>
      <c r="G18" s="285" t="s">
        <v>22</v>
      </c>
      <c r="H18" s="286"/>
      <c r="I18" s="288"/>
    </row>
    <row r="19" spans="2:9" x14ac:dyDescent="0.25">
      <c r="B19" s="289" t="s">
        <v>100</v>
      </c>
      <c r="C19" s="290"/>
      <c r="D19" s="290"/>
      <c r="E19" s="290"/>
      <c r="F19" s="290"/>
      <c r="G19" s="290"/>
      <c r="H19" s="290"/>
      <c r="I19" s="291"/>
    </row>
    <row r="20" spans="2:9" ht="30" customHeight="1" thickBot="1" x14ac:dyDescent="0.3">
      <c r="B20" s="292"/>
      <c r="C20" s="293"/>
      <c r="D20" s="293"/>
      <c r="E20" s="293"/>
      <c r="F20" s="293"/>
      <c r="G20" s="293"/>
      <c r="H20" s="293"/>
      <c r="I20" s="294"/>
    </row>
    <row r="21" spans="2:9" x14ac:dyDescent="0.25">
      <c r="B21" s="32"/>
      <c r="C21" s="32"/>
      <c r="D21" s="32"/>
      <c r="E21" s="32"/>
      <c r="F21" s="32"/>
      <c r="G21" s="32"/>
      <c r="H21" s="32"/>
      <c r="I21" s="32"/>
    </row>
    <row r="22" spans="2:9" ht="15.75" thickBot="1" x14ac:dyDescent="0.3"/>
    <row r="23" spans="2:9" x14ac:dyDescent="0.25">
      <c r="B23" s="383" t="s">
        <v>104</v>
      </c>
      <c r="C23" s="392"/>
      <c r="D23" s="392"/>
      <c r="E23" s="392"/>
      <c r="F23" s="392"/>
      <c r="G23" s="392"/>
      <c r="H23" s="392"/>
      <c r="I23" s="393"/>
    </row>
    <row r="24" spans="2:9" x14ac:dyDescent="0.25">
      <c r="B24" s="394"/>
      <c r="C24" s="395"/>
      <c r="D24" s="395"/>
      <c r="E24" s="395"/>
      <c r="F24" s="395"/>
      <c r="G24" s="395"/>
      <c r="H24" s="395"/>
      <c r="I24" s="396"/>
    </row>
    <row r="25" spans="2:9" ht="15.75" thickBot="1" x14ac:dyDescent="0.3">
      <c r="B25" s="397"/>
      <c r="C25" s="398"/>
      <c r="D25" s="398"/>
      <c r="E25" s="398"/>
      <c r="F25" s="398"/>
      <c r="G25" s="398"/>
      <c r="H25" s="398"/>
      <c r="I25" s="399"/>
    </row>
    <row r="26" spans="2:9" x14ac:dyDescent="0.25">
      <c r="B26" s="383" t="s">
        <v>105</v>
      </c>
      <c r="C26" s="384"/>
      <c r="D26" s="384"/>
      <c r="E26" s="384"/>
      <c r="F26" s="384"/>
      <c r="G26" s="384"/>
      <c r="H26" s="384"/>
      <c r="I26" s="385"/>
    </row>
    <row r="27" spans="2:9" x14ac:dyDescent="0.25">
      <c r="B27" s="386"/>
      <c r="C27" s="387"/>
      <c r="D27" s="387"/>
      <c r="E27" s="387"/>
      <c r="F27" s="387"/>
      <c r="G27" s="387"/>
      <c r="H27" s="387"/>
      <c r="I27" s="388"/>
    </row>
    <row r="28" spans="2:9" ht="15.75" thickBot="1" x14ac:dyDescent="0.3">
      <c r="B28" s="389"/>
      <c r="C28" s="390"/>
      <c r="D28" s="390"/>
      <c r="E28" s="390"/>
      <c r="F28" s="390"/>
      <c r="G28" s="390"/>
      <c r="H28" s="390"/>
      <c r="I28" s="391"/>
    </row>
    <row r="31" spans="2:9" x14ac:dyDescent="0.25">
      <c r="B31" s="2"/>
    </row>
  </sheetData>
  <mergeCells count="28">
    <mergeCell ref="C6:F6"/>
    <mergeCell ref="G6:I6"/>
    <mergeCell ref="B2:I2"/>
    <mergeCell ref="C4:F4"/>
    <mergeCell ref="G4:H4"/>
    <mergeCell ref="C5:F5"/>
    <mergeCell ref="G5:H5"/>
    <mergeCell ref="B26:I28"/>
    <mergeCell ref="C17:F17"/>
    <mergeCell ref="G17:I17"/>
    <mergeCell ref="C18:F18"/>
    <mergeCell ref="G18:I18"/>
    <mergeCell ref="B19:I20"/>
    <mergeCell ref="B23:I25"/>
    <mergeCell ref="C12:D12"/>
    <mergeCell ref="C13:D13"/>
    <mergeCell ref="C14:D14"/>
    <mergeCell ref="C7:D7"/>
    <mergeCell ref="C8:D8"/>
    <mergeCell ref="C9:F9"/>
    <mergeCell ref="C10:F10"/>
    <mergeCell ref="E7:F7"/>
    <mergeCell ref="E8:F8"/>
    <mergeCell ref="G7:H7"/>
    <mergeCell ref="G8:H8"/>
    <mergeCell ref="G9:I9"/>
    <mergeCell ref="G10:I10"/>
    <mergeCell ref="C11:D11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1"/>
  <sheetViews>
    <sheetView workbookViewId="0">
      <selection activeCell="B26" sqref="B26:G28"/>
    </sheetView>
  </sheetViews>
  <sheetFormatPr defaultRowHeight="15" x14ac:dyDescent="0.25"/>
  <cols>
    <col min="2" max="2" width="20.5703125" customWidth="1"/>
    <col min="3" max="7" width="12.7109375" customWidth="1"/>
    <col min="10" max="11" width="11.28515625" bestFit="1" customWidth="1"/>
    <col min="12" max="12" width="11" bestFit="1" customWidth="1"/>
    <col min="16" max="18" width="9.140625" customWidth="1"/>
  </cols>
  <sheetData>
    <row r="1" spans="2:10" ht="15.75" thickBot="1" x14ac:dyDescent="0.3"/>
    <row r="2" spans="2:10" ht="19.5" thickBot="1" x14ac:dyDescent="0.35">
      <c r="B2" s="400" t="s">
        <v>81</v>
      </c>
      <c r="C2" s="401"/>
      <c r="D2" s="401"/>
      <c r="E2" s="401"/>
      <c r="F2" s="401"/>
      <c r="G2" s="402"/>
      <c r="J2" s="1" t="s">
        <v>0</v>
      </c>
    </row>
    <row r="3" spans="2:10" ht="15.75" thickBot="1" x14ac:dyDescent="0.3"/>
    <row r="4" spans="2:10" x14ac:dyDescent="0.25">
      <c r="B4" s="25" t="s">
        <v>19</v>
      </c>
      <c r="C4" s="312">
        <v>1498</v>
      </c>
      <c r="D4" s="313"/>
      <c r="E4" s="314" t="s">
        <v>18</v>
      </c>
      <c r="F4" s="315"/>
      <c r="G4" s="134">
        <v>11.3</v>
      </c>
    </row>
    <row r="5" spans="2:10" ht="15.75" thickBot="1" x14ac:dyDescent="0.3">
      <c r="B5" s="24" t="s">
        <v>17</v>
      </c>
      <c r="C5" s="316" t="s">
        <v>32</v>
      </c>
      <c r="D5" s="317"/>
      <c r="E5" s="318" t="s">
        <v>16</v>
      </c>
      <c r="F5" s="319"/>
      <c r="G5" s="135">
        <v>11.9</v>
      </c>
    </row>
    <row r="6" spans="2:10" ht="15.75" thickBot="1" x14ac:dyDescent="0.3">
      <c r="B6" s="23" t="s">
        <v>15</v>
      </c>
      <c r="C6" s="320" t="s">
        <v>14</v>
      </c>
      <c r="D6" s="322"/>
      <c r="E6" s="320" t="s">
        <v>13</v>
      </c>
      <c r="F6" s="321"/>
      <c r="G6" s="323"/>
    </row>
    <row r="7" spans="2:10" x14ac:dyDescent="0.25">
      <c r="B7" s="12" t="s">
        <v>4</v>
      </c>
      <c r="C7" s="327">
        <v>11.3</v>
      </c>
      <c r="D7" s="331"/>
      <c r="E7" s="327">
        <v>11.9</v>
      </c>
      <c r="F7" s="347"/>
      <c r="G7" s="328"/>
    </row>
    <row r="8" spans="2:10" ht="15" customHeight="1" x14ac:dyDescent="0.25">
      <c r="B8" s="8" t="s">
        <v>12</v>
      </c>
      <c r="C8" s="305" t="s">
        <v>11</v>
      </c>
      <c r="D8" s="333"/>
      <c r="E8" s="305" t="s">
        <v>11</v>
      </c>
      <c r="F8" s="306"/>
      <c r="G8" s="308"/>
    </row>
    <row r="9" spans="2:10" x14ac:dyDescent="0.25">
      <c r="B9" s="8" t="s">
        <v>9</v>
      </c>
      <c r="C9" s="305" t="s">
        <v>34</v>
      </c>
      <c r="D9" s="333"/>
      <c r="E9" s="305" t="s">
        <v>34</v>
      </c>
      <c r="F9" s="306"/>
      <c r="G9" s="308"/>
    </row>
    <row r="10" spans="2:10" ht="15.75" thickBot="1" x14ac:dyDescent="0.3">
      <c r="B10" s="16" t="s">
        <v>8</v>
      </c>
      <c r="C10" s="324" t="s">
        <v>7</v>
      </c>
      <c r="D10" s="326"/>
      <c r="E10" s="324" t="s">
        <v>7</v>
      </c>
      <c r="F10" s="325"/>
      <c r="G10" s="379"/>
    </row>
    <row r="11" spans="2:10" x14ac:dyDescent="0.25">
      <c r="B11" s="12" t="s">
        <v>4</v>
      </c>
      <c r="C11" s="327">
        <v>11.3</v>
      </c>
      <c r="D11" s="331"/>
      <c r="E11" s="22">
        <v>10.4</v>
      </c>
      <c r="F11" s="21">
        <v>0.9</v>
      </c>
      <c r="G11" s="20">
        <v>0.6</v>
      </c>
    </row>
    <row r="12" spans="2:10" x14ac:dyDescent="0.25">
      <c r="B12" s="8" t="s">
        <v>6</v>
      </c>
      <c r="C12" s="305">
        <v>207</v>
      </c>
      <c r="D12" s="333"/>
      <c r="E12" s="7">
        <v>257</v>
      </c>
      <c r="F12" s="5">
        <v>246</v>
      </c>
      <c r="G12" s="4">
        <v>107</v>
      </c>
    </row>
    <row r="13" spans="2:10" x14ac:dyDescent="0.25">
      <c r="B13" s="19" t="s">
        <v>21</v>
      </c>
      <c r="C13" s="380" t="s">
        <v>71</v>
      </c>
      <c r="D13" s="382"/>
      <c r="E13" s="18" t="s">
        <v>71</v>
      </c>
      <c r="F13" s="17" t="s">
        <v>74</v>
      </c>
      <c r="G13" s="4" t="s">
        <v>65</v>
      </c>
    </row>
    <row r="14" spans="2:10" ht="15.75" thickBot="1" x14ac:dyDescent="0.3">
      <c r="B14" s="16" t="s">
        <v>5</v>
      </c>
      <c r="C14" s="329">
        <v>32.299999999999997</v>
      </c>
      <c r="D14" s="332"/>
      <c r="E14" s="15">
        <v>30.2</v>
      </c>
      <c r="F14" s="14">
        <v>28.2</v>
      </c>
      <c r="G14" s="13">
        <v>20.6</v>
      </c>
    </row>
    <row r="15" spans="2:10" x14ac:dyDescent="0.25">
      <c r="B15" s="12" t="s">
        <v>4</v>
      </c>
      <c r="C15" s="11">
        <v>10.5</v>
      </c>
      <c r="D15" s="10">
        <v>0.8</v>
      </c>
      <c r="E15" s="11">
        <v>10.4</v>
      </c>
      <c r="F15" s="10">
        <v>0.9</v>
      </c>
      <c r="G15" s="9">
        <v>0.6</v>
      </c>
    </row>
    <row r="16" spans="2:10" ht="15.75" customHeight="1" x14ac:dyDescent="0.25">
      <c r="B16" s="8" t="s">
        <v>3</v>
      </c>
      <c r="C16" s="7">
        <v>14</v>
      </c>
      <c r="D16" s="5">
        <v>17</v>
      </c>
      <c r="E16" s="7">
        <v>16</v>
      </c>
      <c r="F16" s="5">
        <v>15</v>
      </c>
      <c r="G16" s="4">
        <v>8</v>
      </c>
    </row>
    <row r="17" spans="2:7" x14ac:dyDescent="0.25">
      <c r="B17" s="6" t="s">
        <v>2</v>
      </c>
      <c r="C17" s="305" t="s">
        <v>80</v>
      </c>
      <c r="D17" s="307"/>
      <c r="E17" s="305" t="s">
        <v>95</v>
      </c>
      <c r="F17" s="306"/>
      <c r="G17" s="308"/>
    </row>
    <row r="18" spans="2:7" s="2" customFormat="1" ht="30" customHeight="1" thickBot="1" x14ac:dyDescent="0.3">
      <c r="B18" s="3" t="s">
        <v>1</v>
      </c>
      <c r="C18" s="285" t="s">
        <v>22</v>
      </c>
      <c r="D18" s="287"/>
      <c r="E18" s="285" t="s">
        <v>22</v>
      </c>
      <c r="F18" s="286"/>
      <c r="G18" s="288"/>
    </row>
    <row r="19" spans="2:7" x14ac:dyDescent="0.25">
      <c r="B19" s="289" t="s">
        <v>101</v>
      </c>
      <c r="C19" s="290"/>
      <c r="D19" s="290"/>
      <c r="E19" s="290"/>
      <c r="F19" s="290"/>
      <c r="G19" s="291"/>
    </row>
    <row r="20" spans="2:7" ht="30" customHeight="1" thickBot="1" x14ac:dyDescent="0.3">
      <c r="B20" s="292"/>
      <c r="C20" s="293"/>
      <c r="D20" s="293"/>
      <c r="E20" s="293"/>
      <c r="F20" s="293"/>
      <c r="G20" s="294"/>
    </row>
    <row r="21" spans="2:7" x14ac:dyDescent="0.25">
      <c r="B21" s="32"/>
      <c r="C21" s="32"/>
      <c r="D21" s="32"/>
      <c r="E21" s="32"/>
      <c r="F21" s="32"/>
      <c r="G21" s="32"/>
    </row>
    <row r="22" spans="2:7" ht="15.75" thickBot="1" x14ac:dyDescent="0.3"/>
    <row r="23" spans="2:7" x14ac:dyDescent="0.25">
      <c r="B23" s="417" t="s">
        <v>102</v>
      </c>
      <c r="C23" s="384"/>
      <c r="D23" s="384"/>
      <c r="E23" s="384"/>
      <c r="F23" s="384"/>
      <c r="G23" s="385"/>
    </row>
    <row r="24" spans="2:7" x14ac:dyDescent="0.25">
      <c r="B24" s="386"/>
      <c r="C24" s="387"/>
      <c r="D24" s="387"/>
      <c r="E24" s="387"/>
      <c r="F24" s="387"/>
      <c r="G24" s="388"/>
    </row>
    <row r="25" spans="2:7" ht="15.75" thickBot="1" x14ac:dyDescent="0.3">
      <c r="B25" s="389"/>
      <c r="C25" s="390"/>
      <c r="D25" s="390"/>
      <c r="E25" s="390"/>
      <c r="F25" s="390"/>
      <c r="G25" s="391"/>
    </row>
    <row r="26" spans="2:7" x14ac:dyDescent="0.25">
      <c r="B26" s="383" t="s">
        <v>105</v>
      </c>
      <c r="C26" s="384"/>
      <c r="D26" s="384"/>
      <c r="E26" s="384"/>
      <c r="F26" s="384"/>
      <c r="G26" s="385"/>
    </row>
    <row r="27" spans="2:7" x14ac:dyDescent="0.25">
      <c r="B27" s="386"/>
      <c r="C27" s="387"/>
      <c r="D27" s="387"/>
      <c r="E27" s="387"/>
      <c r="F27" s="387"/>
      <c r="G27" s="388"/>
    </row>
    <row r="28" spans="2:7" ht="15.75" thickBot="1" x14ac:dyDescent="0.3">
      <c r="B28" s="389"/>
      <c r="C28" s="390"/>
      <c r="D28" s="390"/>
      <c r="E28" s="390"/>
      <c r="F28" s="390"/>
      <c r="G28" s="391"/>
    </row>
    <row r="31" spans="2:7" x14ac:dyDescent="0.25">
      <c r="B31" s="2"/>
    </row>
  </sheetData>
  <mergeCells count="26">
    <mergeCell ref="C6:D6"/>
    <mergeCell ref="E6:G6"/>
    <mergeCell ref="B2:G2"/>
    <mergeCell ref="C4:D4"/>
    <mergeCell ref="E4:F4"/>
    <mergeCell ref="C5:D5"/>
    <mergeCell ref="E5:F5"/>
    <mergeCell ref="B26:G28"/>
    <mergeCell ref="C17:D17"/>
    <mergeCell ref="E17:G17"/>
    <mergeCell ref="C18:D18"/>
    <mergeCell ref="E18:G18"/>
    <mergeCell ref="B19:G20"/>
    <mergeCell ref="B23:G25"/>
    <mergeCell ref="C13:D13"/>
    <mergeCell ref="C14:D14"/>
    <mergeCell ref="C7:D7"/>
    <mergeCell ref="C8:D8"/>
    <mergeCell ref="C9:D9"/>
    <mergeCell ref="C10:D10"/>
    <mergeCell ref="C11:D11"/>
    <mergeCell ref="E7:G7"/>
    <mergeCell ref="E8:G8"/>
    <mergeCell ref="E9:G9"/>
    <mergeCell ref="E10:G10"/>
    <mergeCell ref="C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FOR REVIEW</vt:lpstr>
      <vt:lpstr>All Proposed Changes</vt:lpstr>
      <vt:lpstr>1156</vt:lpstr>
      <vt:lpstr>SUMMARY</vt:lpstr>
      <vt:lpstr>2014 &amp; 2019</vt:lpstr>
      <vt:lpstr>2017</vt:lpstr>
      <vt:lpstr>2026 &amp; 2029</vt:lpstr>
      <vt:lpstr>2034</vt:lpstr>
      <vt:lpstr>2098</vt:lpstr>
      <vt:lpstr>2101</vt:lpstr>
      <vt:lpstr>2213</vt:lpstr>
      <vt:lpstr>2262</vt:lpstr>
      <vt:lpstr>2310</vt:lpstr>
      <vt:lpstr>2365</vt:lpstr>
      <vt:lpstr>2369</vt:lpstr>
      <vt:lpstr>2392 (1)</vt:lpstr>
      <vt:lpstr>2392 (2)</vt:lpstr>
      <vt:lpstr>2476</vt:lpstr>
      <vt:lpstr>2535</vt:lpstr>
      <vt:lpstr>2696</vt:lpstr>
      <vt:lpstr>1307</vt:lpstr>
      <vt:lpstr>1308</vt:lpstr>
      <vt:lpstr>1365</vt:lpstr>
      <vt:lpstr>1379</vt:lpstr>
      <vt:lpstr>1445</vt:lpstr>
      <vt:lpstr>1455</vt:lpstr>
      <vt:lpstr>1498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2018-04-05T18:54:21Z</dcterms:modified>
</cp:coreProperties>
</file>